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mmeubles patrimoine financier (PF) - 9630\15 à 25 Coudres - Grands-Chênes\Audit constructif\"/>
    </mc:Choice>
  </mc:AlternateContent>
  <xr:revisionPtr revIDLastSave="0" documentId="13_ncr:1_{24CF6A93-49BB-4331-870D-59A1C45F1016}" xr6:coauthVersionLast="47" xr6:coauthVersionMax="47" xr10:uidLastSave="{00000000-0000-0000-0000-000000000000}"/>
  <bookViews>
    <workbookView xWindow="-120" yWindow="-120" windowWidth="29040" windowHeight="15840" activeTab="1" xr2:uid="{CEEAF6C7-CBDF-4CD1-9089-BDB2F8FBA7D7}"/>
  </bookViews>
  <sheets>
    <sheet name="Feuil1 (2)" sheetId="3" r:id="rId1"/>
    <sheet name="Coût détaillé" sheetId="17" r:id="rId2"/>
    <sheet name="Dépenses par genres" sheetId="16" r:id="rId3"/>
    <sheet name="Dépenses all" sheetId="14" r:id="rId4"/>
    <sheet name="Recettes all" sheetId="15" r:id="rId5"/>
    <sheet name="2011-2013" sheetId="13" r:id="rId6"/>
    <sheet name="2014" sheetId="12" r:id="rId7"/>
    <sheet name="2015" sheetId="11" r:id="rId8"/>
    <sheet name="2016" sheetId="10" r:id="rId9"/>
    <sheet name="2017" sheetId="9" r:id="rId10"/>
    <sheet name="2018" sheetId="5" r:id="rId11"/>
    <sheet name="2019" sheetId="4" r:id="rId12"/>
    <sheet name="2020" sheetId="6" r:id="rId13"/>
    <sheet name="2021" sheetId="7" r:id="rId14"/>
    <sheet name="2022" sheetId="8" r:id="rId15"/>
    <sheet name="Feuil1" sheetId="1" r:id="rId16"/>
  </sheets>
  <definedNames>
    <definedName name="_xlnm._FilterDatabase" localSheetId="2" hidden="1">'Dépenses par genres'!$A$6:$H$959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7" l="1"/>
  <c r="E74" i="17"/>
  <c r="E63" i="17"/>
  <c r="C74" i="17"/>
  <c r="C63" i="17"/>
  <c r="C52" i="17"/>
  <c r="E52" i="17" s="1"/>
  <c r="D78" i="17"/>
  <c r="E77" i="17"/>
  <c r="D77" i="17"/>
  <c r="C77" i="17"/>
  <c r="E76" i="17"/>
  <c r="E75" i="17"/>
  <c r="D73" i="17"/>
  <c r="E73" i="17" s="1"/>
  <c r="E72" i="17"/>
  <c r="E71" i="17"/>
  <c r="C70" i="17"/>
  <c r="D66" i="17"/>
  <c r="E66" i="17" s="1"/>
  <c r="C66" i="17"/>
  <c r="E65" i="17"/>
  <c r="E64" i="17"/>
  <c r="D62" i="17"/>
  <c r="E62" i="17" s="1"/>
  <c r="E61" i="17"/>
  <c r="E60" i="17"/>
  <c r="C59" i="17"/>
  <c r="D55" i="17"/>
  <c r="C55" i="17"/>
  <c r="E54" i="17"/>
  <c r="E53" i="17"/>
  <c r="D51" i="17"/>
  <c r="D56" i="17" s="1"/>
  <c r="E50" i="17"/>
  <c r="E49" i="17"/>
  <c r="C48" i="17"/>
  <c r="C56" i="17" s="1"/>
  <c r="E56" i="17" s="1"/>
  <c r="F49" i="17" s="1"/>
  <c r="F6" i="3"/>
  <c r="F3" i="3"/>
  <c r="I9" i="17"/>
  <c r="I8" i="17"/>
  <c r="I7" i="17"/>
  <c r="C23" i="17"/>
  <c r="C30" i="17"/>
  <c r="C29" i="17"/>
  <c r="C28" i="17"/>
  <c r="C27" i="17"/>
  <c r="C26" i="17"/>
  <c r="C25" i="17"/>
  <c r="C24" i="17"/>
  <c r="C22" i="17"/>
  <c r="C21" i="17"/>
  <c r="D23" i="3"/>
  <c r="E7" i="17"/>
  <c r="E8" i="17"/>
  <c r="E10" i="17"/>
  <c r="E11" i="17"/>
  <c r="D12" i="17"/>
  <c r="D9" i="17"/>
  <c r="E9" i="17" s="1"/>
  <c r="C12" i="17"/>
  <c r="C6" i="17"/>
  <c r="E6" i="17" s="1"/>
  <c r="E961" i="16"/>
  <c r="F16" i="15"/>
  <c r="E961" i="14"/>
  <c r="F25" i="6"/>
  <c r="F138" i="9"/>
  <c r="E95" i="13"/>
  <c r="F97" i="12"/>
  <c r="E91" i="12"/>
  <c r="E172" i="12" s="1"/>
  <c r="E414" i="12" s="1"/>
  <c r="E170" i="11"/>
  <c r="E412" i="11" s="1"/>
  <c r="E412" i="10"/>
  <c r="E130" i="9"/>
  <c r="E66" i="5"/>
  <c r="F22" i="8"/>
  <c r="C11" i="3"/>
  <c r="E15" i="8"/>
  <c r="E14" i="7"/>
  <c r="E18" i="6"/>
  <c r="E23" i="4"/>
  <c r="C12" i="3"/>
  <c r="F6" i="1"/>
  <c r="F3" i="1"/>
  <c r="C12" i="1"/>
  <c r="D22" i="1"/>
  <c r="F72" i="17" l="1"/>
  <c r="F53" i="17"/>
  <c r="F50" i="17"/>
  <c r="F52" i="17"/>
  <c r="F54" i="17"/>
  <c r="F76" i="17"/>
  <c r="F74" i="17"/>
  <c r="E51" i="17"/>
  <c r="F51" i="17" s="1"/>
  <c r="I11" i="17"/>
  <c r="I12" i="17" s="1"/>
  <c r="C78" i="17"/>
  <c r="E78" i="17" s="1"/>
  <c r="F75" i="17" s="1"/>
  <c r="C67" i="17"/>
  <c r="E70" i="17"/>
  <c r="F70" i="17" s="1"/>
  <c r="D67" i="17"/>
  <c r="E59" i="17"/>
  <c r="I10" i="17"/>
  <c r="J11" i="17" s="1"/>
  <c r="J12" i="17" s="1"/>
  <c r="E55" i="17"/>
  <c r="F55" i="17" s="1"/>
  <c r="E48" i="17"/>
  <c r="F48" i="17" s="1"/>
  <c r="D13" i="17"/>
  <c r="C13" i="17"/>
  <c r="I15" i="17" s="1"/>
  <c r="C31" i="17"/>
  <c r="D21" i="17" s="1"/>
  <c r="E12" i="17"/>
  <c r="D25" i="3"/>
  <c r="E413" i="13"/>
  <c r="D24" i="1"/>
  <c r="F73" i="17" l="1"/>
  <c r="F71" i="17"/>
  <c r="F77" i="17"/>
  <c r="E67" i="17"/>
  <c r="E13" i="17"/>
  <c r="J15" i="17"/>
  <c r="J17" i="17" s="1"/>
  <c r="I17" i="17"/>
  <c r="C36" i="17" s="1"/>
  <c r="D30" i="17"/>
  <c r="D28" i="17"/>
  <c r="D24" i="17"/>
  <c r="D29" i="17"/>
  <c r="D27" i="17"/>
  <c r="D26" i="17"/>
  <c r="D23" i="17"/>
  <c r="D22" i="17"/>
  <c r="D25" i="17"/>
  <c r="F64" i="17" l="1"/>
  <c r="F61" i="17"/>
  <c r="F66" i="17"/>
  <c r="F60" i="17"/>
  <c r="F65" i="17"/>
  <c r="F63" i="17"/>
  <c r="F62" i="17"/>
  <c r="F59" i="17"/>
  <c r="C43" i="17"/>
  <c r="D43" i="17" s="1"/>
  <c r="C42" i="17"/>
  <c r="D42" i="17" s="1"/>
  <c r="C41" i="17"/>
  <c r="D41" i="17" s="1"/>
  <c r="F6" i="17"/>
  <c r="F9" i="17"/>
  <c r="F11" i="17"/>
  <c r="F10" i="17"/>
  <c r="F8" i="17"/>
  <c r="F7" i="17"/>
  <c r="F12" i="17"/>
  <c r="D31" i="17"/>
</calcChain>
</file>

<file path=xl/sharedStrings.xml><?xml version="1.0" encoding="utf-8"?>
<sst xmlns="http://schemas.openxmlformats.org/spreadsheetml/2006/main" count="8867" uniqueCount="1919">
  <si>
    <t>Grands-Chênes Etape 1</t>
  </si>
  <si>
    <t>dépenses 2018</t>
  </si>
  <si>
    <t>dépenses 2019</t>
  </si>
  <si>
    <t>dépenses 2020</t>
  </si>
  <si>
    <t>dépenses 2021</t>
  </si>
  <si>
    <t>dépenses 2022</t>
  </si>
  <si>
    <t>dépenses avant 2018</t>
  </si>
  <si>
    <t>total des dépenses au 31.12.2022</t>
  </si>
  <si>
    <t>Construction - crédit voté</t>
  </si>
  <si>
    <t>Subventions:</t>
  </si>
  <si>
    <t>subvention LUP</t>
  </si>
  <si>
    <t>Subvention canton GE - Energie ventilation</t>
  </si>
  <si>
    <t>Total</t>
  </si>
  <si>
    <t>Total dépenses net au 31.12.2022</t>
  </si>
  <si>
    <t>ventes 2017</t>
  </si>
  <si>
    <t>Subvention FIDU 2017</t>
  </si>
  <si>
    <t>Dépenses</t>
  </si>
  <si>
    <t>Recettes</t>
  </si>
  <si>
    <t>Solde à la fin des travaux</t>
  </si>
  <si>
    <t>Sochame 2020 (fenêtres)</t>
  </si>
  <si>
    <t>Sochame 2022 (attiques)</t>
  </si>
  <si>
    <t>Remboursement BUNQ 2022 (attiques)</t>
  </si>
  <si>
    <t>Pourventage dépassement fin travaux, fin contentieux</t>
  </si>
  <si>
    <t>?+LUP, Fidu Etat</t>
  </si>
  <si>
    <t>contentieux (détaillé les coûts par objet, fenêtre,attiques, ventilation, sdb….)</t>
  </si>
  <si>
    <t>Détail année</t>
  </si>
  <si>
    <t>Pourcent par année</t>
  </si>
  <si>
    <t>Pourcent par objet</t>
  </si>
  <si>
    <t>Dépenses 2019</t>
  </si>
  <si>
    <t>Date</t>
  </si>
  <si>
    <t>Journal</t>
  </si>
  <si>
    <t>Pièce</t>
  </si>
  <si>
    <t>Libellé</t>
  </si>
  <si>
    <t>Débit</t>
  </si>
  <si>
    <t>FO005</t>
  </si>
  <si>
    <t>FO0030</t>
  </si>
  <si>
    <t>BADEL FELIX &amp;Cie SA - Les Grands-Chênes</t>
  </si>
  <si>
    <t>FO0031</t>
  </si>
  <si>
    <t>BELSOL-MITTERER SA - Les Grands-Chênes</t>
  </si>
  <si>
    <t>FO0032</t>
  </si>
  <si>
    <t>EDMS SA - Les Grands-Chênes</t>
  </si>
  <si>
    <t>FO0033</t>
  </si>
  <si>
    <t>JACQUET SA - Les Grands-Chênes</t>
  </si>
  <si>
    <t>FO0034</t>
  </si>
  <si>
    <t>KUOENEN RENE STORES - Les Grands-Chênes</t>
  </si>
  <si>
    <t>FO021</t>
  </si>
  <si>
    <t>FO0191</t>
  </si>
  <si>
    <t>ENTRE TERRE ET CIEL Sàrl - Plantation de 2 arbres - Grands-Chênes</t>
  </si>
  <si>
    <t>FO0192</t>
  </si>
  <si>
    <t>PHILIPONA BERTHELOT Sàrl - Installations électriques - Grands-Chênes</t>
  </si>
  <si>
    <t>FO022</t>
  </si>
  <si>
    <t>FO0190</t>
  </si>
  <si>
    <t>ENTRE TERRE ET CIEL Sàrl - Invest. Les Grands-Chênes</t>
  </si>
  <si>
    <t>FO012</t>
  </si>
  <si>
    <t>FO0113</t>
  </si>
  <si>
    <t>BMG AVOCATS - Grands-Chênes - Honoraires juridiques</t>
  </si>
  <si>
    <t>FO023</t>
  </si>
  <si>
    <t>FO0193</t>
  </si>
  <si>
    <t>BUNQ SA - Remplacement des fenêtres - Grands-Chênes</t>
  </si>
  <si>
    <t>FO0194</t>
  </si>
  <si>
    <t>BUNQ SA - Frais et débours - Remplacement fenêtres - Grands-Chênes</t>
  </si>
  <si>
    <t>FO066</t>
  </si>
  <si>
    <t>FO0458</t>
  </si>
  <si>
    <t>BMG AVOCATS - Honoraires juridiques - GRANDS CHÊNES</t>
  </si>
  <si>
    <t>FO093</t>
  </si>
  <si>
    <t>FO0608</t>
  </si>
  <si>
    <t>BMG AVOCATS Honoraires juridiques -GRANDS CHÊNES</t>
  </si>
  <si>
    <t>FO117</t>
  </si>
  <si>
    <t>FO0758</t>
  </si>
  <si>
    <t>BMG AVOCATS Honoraires juridiques "SOCHAME" JUILLET/SEPTEMBRE -GRANDS CHÊNES</t>
  </si>
  <si>
    <t>FO153</t>
  </si>
  <si>
    <t>FO0982</t>
  </si>
  <si>
    <t>BMG AVOCATS Honoraires juridiques "SOCHAME" OCT/DEC -GRANDS CHÊNES</t>
  </si>
  <si>
    <t>Dépenses 2018</t>
  </si>
  <si>
    <t>FO035</t>
  </si>
  <si>
    <t>FO0237</t>
  </si>
  <si>
    <t>VARRIN Peinture Murs+plafonds Bât.C -GRANDS CHÊNES</t>
  </si>
  <si>
    <t>FO0238</t>
  </si>
  <si>
    <t>SELLERIE BOISSIER Bâche-rideau Parking &lt;Solde&gt; -GRANDS CHÊNES</t>
  </si>
  <si>
    <t>FO0239</t>
  </si>
  <si>
    <t>CONSORTIUM SOCHAME Mesures de protection -GRANDS CHÊNES</t>
  </si>
  <si>
    <t>FO0240</t>
  </si>
  <si>
    <t>JACQUET Entretien/Arrosage  plantations &lt;2è année&gt; -GRANDS CHÊNES</t>
  </si>
  <si>
    <t>FO0241</t>
  </si>
  <si>
    <t>BUNQ-Architectes Honoraires Travaux complémentaires Acompte n°1 -GRANDS CHÊNES</t>
  </si>
  <si>
    <t>FO036</t>
  </si>
  <si>
    <t>FO0242</t>
  </si>
  <si>
    <t>KUOENEN RENE STORES Interv.23mai2017 -GRANDS CHÊNES</t>
  </si>
  <si>
    <t>FO0245</t>
  </si>
  <si>
    <t>RAYMOND E.MOSER Honoraires ingénieur CVS Certification HPE -Bât.A+D -GRANDS CHÊNES</t>
  </si>
  <si>
    <t>FO052</t>
  </si>
  <si>
    <t>FO0349</t>
  </si>
  <si>
    <t>KUNZLI FRERES Débouchage écoulement fontaine+canalisation EU Pompage gravier GRANDS-CHÊNES</t>
  </si>
  <si>
    <t>FO0353</t>
  </si>
  <si>
    <t>BUNQ-Architectes Moins value MAYLAND: Fenêtre type A2 au lieu A3 GRANDS CHÊNES</t>
  </si>
  <si>
    <t>FO107</t>
  </si>
  <si>
    <t>FO0699</t>
  </si>
  <si>
    <t>PSS INTERSERVICE Signalétique commerce -GRANDS CHÊNES</t>
  </si>
  <si>
    <t>FO144</t>
  </si>
  <si>
    <t>FO0965</t>
  </si>
  <si>
    <t>ROSSET REGIE &lt;REYMOND MOSER SA&gt; Honoraires ingénieur Chauffage/Ventilation Certification HPE GRANDS-CHÊNES</t>
  </si>
  <si>
    <t>FO0966</t>
  </si>
  <si>
    <t>CONSORTIUM SOCHAME Revêtements attiques Travaux complémentaires &lt;Sinistre&gt;  GRANDS-CHÊNES</t>
  </si>
  <si>
    <t>FO0243</t>
  </si>
  <si>
    <t>QUARTA Tabouret en mélèze massif &lt;6*&gt; -GRANDS CHÊNES</t>
  </si>
  <si>
    <t>FO0244</t>
  </si>
  <si>
    <t>QUARTA Grilles aération anti-feu -GRANDS CHÊNES</t>
  </si>
  <si>
    <t>FO053</t>
  </si>
  <si>
    <t>FO0350</t>
  </si>
  <si>
    <t>INDUNI Forages Maçonnerie Bâtiment A Sous-sol GRANDS CHÊNES</t>
  </si>
  <si>
    <t>FO0351</t>
  </si>
  <si>
    <t>STAPFER REMY Fermeture espaces (Terrain/Dalle rez) GRANDS-CHÊNES</t>
  </si>
  <si>
    <t>BG003</t>
  </si>
  <si>
    <t>BG0005</t>
  </si>
  <si>
    <t>BCGE C/CSTR Intérêts 2.25% TRIM1 GRANDS-CHÊNES</t>
  </si>
  <si>
    <t>BCGE C/CSTR Intérêts de dépassement 72.25% TRIM1 GRANDS-CHÊNES</t>
  </si>
  <si>
    <t>FO054</t>
  </si>
  <si>
    <t>FO0352</t>
  </si>
  <si>
    <t>ROSSET REGIE Remboursement PPE C: Retouches GRANDS-CHÊNES</t>
  </si>
  <si>
    <t>FO145</t>
  </si>
  <si>
    <t>FO0962</t>
  </si>
  <si>
    <t>Menuiserie MAYLAND Règlage serrure électrique COUDRES15-19-21 GRANDS-CHÊNES</t>
  </si>
  <si>
    <t>FO146</t>
  </si>
  <si>
    <t>FO0964</t>
  </si>
  <si>
    <t>QUARTA Echantillons GRANDS-CHÊNES</t>
  </si>
  <si>
    <t>FO147</t>
  </si>
  <si>
    <t>FO0967</t>
  </si>
  <si>
    <t>CONSORTIUM SOCHAME Mesures provisoires &lt;Sinistre&gt; GRANDS-CHÊNES</t>
  </si>
  <si>
    <t>FO0963</t>
  </si>
  <si>
    <t>M2 MENUISERIE MILLOT Fenêtre BOIS MELEZE Acompte -GRANDS-CHÊNES</t>
  </si>
  <si>
    <t>FO108</t>
  </si>
  <si>
    <t>FO0700</t>
  </si>
  <si>
    <t>PHILIPONA BERTHELOT Installations électriques Pompe de relevage -GRANDS CHÊNES</t>
  </si>
  <si>
    <t>FO103</t>
  </si>
  <si>
    <t>FO0696</t>
  </si>
  <si>
    <t>VARRIN Peinture Murs+plafonds Bât.BA-BB -GRANDS CHÊNES</t>
  </si>
  <si>
    <t>FO109</t>
  </si>
  <si>
    <t>FO0697</t>
  </si>
  <si>
    <t>EDMS SA Ingénieur civil Honoraires JANVIERàJUIN -GRANDS CHÊNES</t>
  </si>
  <si>
    <t>FO104</t>
  </si>
  <si>
    <t>FO0685</t>
  </si>
  <si>
    <t>ARBORISTES CONSEILS Suivi arbres -GRANDS CHÊNES</t>
  </si>
  <si>
    <t>FO136</t>
  </si>
  <si>
    <t>FO0926</t>
  </si>
  <si>
    <t>Menuiserie MAYLAND Fenêtres suite à sinistre GRANDS CHÊNES</t>
  </si>
  <si>
    <t>FO110</t>
  </si>
  <si>
    <t>FO0698</t>
  </si>
  <si>
    <t>M2 MENUISERIE MILLOT  Fenêtre BOIS MELEZE Acompte n°2 -GRANDS-CHÊNES</t>
  </si>
  <si>
    <t>FO105</t>
  </si>
  <si>
    <t>FO0691</t>
  </si>
  <si>
    <t>ENTRE TERRE ET CIEL Interv parcelle Berney GRANDS CHÊNES</t>
  </si>
  <si>
    <t>FO0686</t>
  </si>
  <si>
    <t>FO0687</t>
  </si>
  <si>
    <t>FO0688</t>
  </si>
  <si>
    <t>FO0690</t>
  </si>
  <si>
    <t>DUSCHOLUX Barre stabilisation Fam.Giot -GRANDS CHÊNES</t>
  </si>
  <si>
    <t>FO111</t>
  </si>
  <si>
    <t>FO0701</t>
  </si>
  <si>
    <t>BRÖNNER HELENE COUDRES15 MANOR Rideaux occultants -GRANDS CHÊNES</t>
  </si>
  <si>
    <t>FO0694</t>
  </si>
  <si>
    <t>QUARTA Percements parois caves -GRANDS CHÊNES</t>
  </si>
  <si>
    <t>FO114</t>
  </si>
  <si>
    <t>FO0732</t>
  </si>
  <si>
    <t>DENTAN G. Seuil résine/Dallettes Attique -GRANDS CHÊNES</t>
  </si>
  <si>
    <t>FO0692</t>
  </si>
  <si>
    <t>KUOENEN RENE STORES Stores toile Acompte N°1 -GRANDS CHÊNES</t>
  </si>
  <si>
    <t>FO0731</t>
  </si>
  <si>
    <t>DAKI Peinture embrasure fenêtres attiques Bât.A-B-C-D -GRANDS CHÊNES</t>
  </si>
  <si>
    <t>FO0689</t>
  </si>
  <si>
    <t>BUNQ-Architectes Fenêtre REMPLACEMENT Acompte n°1 -GRANDS CHÊNES</t>
  </si>
  <si>
    <t>FO0695</t>
  </si>
  <si>
    <t>THERMACLIM ENERGIES Ventilation cave -GRANDS CHÊNES</t>
  </si>
  <si>
    <t>FO0733</t>
  </si>
  <si>
    <t>RAPHY'S TOLL Dépose/Repose stores plissés -GRANDS CHÊNES</t>
  </si>
  <si>
    <t>FO115</t>
  </si>
  <si>
    <t>FO0730</t>
  </si>
  <si>
    <t>BRÖNNER HELENE COUDRES15 Nettoyage appartement -GRANDS CHÊNES</t>
  </si>
  <si>
    <t>FO106</t>
  </si>
  <si>
    <t>FO0693</t>
  </si>
  <si>
    <t>M2 MENUISERIE MILLOT  Fenêtre BOIS MELEZE Acompte n°3 -GRANDS-CHÊNES</t>
  </si>
  <si>
    <t>FO137</t>
  </si>
  <si>
    <t>FO0925</t>
  </si>
  <si>
    <t>DENTAN G. Seuil résine/Dallettes Attique FACT.FINALE GRANDS CHÊNES</t>
  </si>
  <si>
    <t>FO0924</t>
  </si>
  <si>
    <t>DAKI Peinture embrasure fenêtres attiques Bât.A-B-C-D -FACT.FINALE GRANDS CHÊNES</t>
  </si>
  <si>
    <t>FO0727</t>
  </si>
  <si>
    <t>FO0728</t>
  </si>
  <si>
    <t>FO0729</t>
  </si>
  <si>
    <t>FO0923</t>
  </si>
  <si>
    <t>ALFIO CESCON Embrasures salles d'eau suite à sinistre Attiques GRANDS CHÊNES</t>
  </si>
  <si>
    <t>FO0734</t>
  </si>
  <si>
    <t>ROSSET Hugues Honoraires/Débours COUDRES -GRANDS CHÊNES</t>
  </si>
  <si>
    <t>FO0735</t>
  </si>
  <si>
    <t>FO0921</t>
  </si>
  <si>
    <t>AS TOITURE Seuils de porte GRANDS CHÊNES</t>
  </si>
  <si>
    <t>FO0928</t>
  </si>
  <si>
    <t>MPM FACILITY SERVICES Nettoyage Juillet/Octobre SINISTRE GRANDS CHÊNES</t>
  </si>
  <si>
    <t>FO0922</t>
  </si>
  <si>
    <t>BELSOL-MITTERER Parquets suite à infiltrations GRANDS CHÊNES</t>
  </si>
  <si>
    <t>FO138</t>
  </si>
  <si>
    <t>FO0927</t>
  </si>
  <si>
    <t>M2 MENUISERIE MILLOT Fenêtre BOIS MELEZE FACT.FINALE GRANDS CHÊNES</t>
  </si>
  <si>
    <t>DZ001</t>
  </si>
  <si>
    <t>DZ0001</t>
  </si>
  <si>
    <t>ETAT GE OCM Abts UNIRESO -OCT/DEC2016 &lt;Cumul versement par ETAT entre 076/2016+UNIRESO TRIM4&gt; -Correction</t>
  </si>
  <si>
    <t>?</t>
  </si>
  <si>
    <t>Dépenses 2020</t>
  </si>
  <si>
    <t>FO051</t>
  </si>
  <si>
    <t>FO0284</t>
  </si>
  <si>
    <t>BMG AVOCATS Honoraires juridiques "SOCHAME" TRIM1 GRANDS CHÊNES</t>
  </si>
  <si>
    <t>FO079</t>
  </si>
  <si>
    <t>FO0488</t>
  </si>
  <si>
    <t>BMG AVOCATS Honoraires juridiques "SOCHAME" TRIM2 GRANDS CHÊNES</t>
  </si>
  <si>
    <t>FO101</t>
  </si>
  <si>
    <t>FO0649</t>
  </si>
  <si>
    <t>M2 MENUISERIE MILLOT Fenêtre BOIS MELEZE - Location bennes JANVIER 2019/JUILLET2020 FACT.FINALE -GRANDS-CHÊNES</t>
  </si>
  <si>
    <t>FO087</t>
  </si>
  <si>
    <t>FO0588</t>
  </si>
  <si>
    <t>M2 MENUISERIE MILLOT Fenêtre BOIS-ALU Déplacement/DIstribution GRANDS-CHÊNES</t>
  </si>
  <si>
    <t>FO118</t>
  </si>
  <si>
    <t>BMG AVOCATS Honoraires juridiques "SOCHAME" TRIM3 GRANDS CHÊNES</t>
  </si>
  <si>
    <t>FO184</t>
  </si>
  <si>
    <t>FO1084</t>
  </si>
  <si>
    <t>DT - TERRITOIRE AUTORISATION Taxe/Emolument transformation WC FONCTION COUDRES17</t>
  </si>
  <si>
    <t>FZ001</t>
  </si>
  <si>
    <t>FZ0814</t>
  </si>
  <si>
    <t>BUNQ Honoraires architecte Phase 41 Pré-execution WC de fonction COUDRES17</t>
  </si>
  <si>
    <t>FO165</t>
  </si>
  <si>
    <t>M2 MENUISERIE MILLOT Déplacements/Visite/Rapports &lt;TRAVAUX 2018&gt; GRANDS-CHÊNES</t>
  </si>
  <si>
    <t>FO176</t>
  </si>
  <si>
    <t>FO1021</t>
  </si>
  <si>
    <t>ACCEO Installations sanitaires Bât.D Sous-sol Local concierge -WC de fonction COUDRES17</t>
  </si>
  <si>
    <t>FO181</t>
  </si>
  <si>
    <t>FO1079</t>
  </si>
  <si>
    <t>QUARTA WC fonction GRANDS-CHÊNES</t>
  </si>
  <si>
    <t>Recettes 2020</t>
  </si>
  <si>
    <t>OD023</t>
  </si>
  <si>
    <t>OD9901</t>
  </si>
  <si>
    <t>NOTAIRES A CAROUGE Solde s/prix vente IMMEUBLE Transfert encaissements de 2015 à 2017</t>
  </si>
  <si>
    <t>Crédit</t>
  </si>
  <si>
    <t>PO008</t>
  </si>
  <si>
    <t>PO0106</t>
  </si>
  <si>
    <t>CONSORTIUM SOCHAME Convention17août GRANDS-CHÊNES</t>
  </si>
  <si>
    <t>Dépenses 2021</t>
  </si>
  <si>
    <t>FO017</t>
  </si>
  <si>
    <t>FO0094</t>
  </si>
  <si>
    <t>BMG AVOCATS Honoraires juridiques "SOCHAME" TRIM4 GRANDS CHÊNES</t>
  </si>
  <si>
    <t>FO018</t>
  </si>
  <si>
    <t>FO0095</t>
  </si>
  <si>
    <t>BUNQ Honoraires architecte Phase 41 Pré-execution WC de fonction &lt;FACT.FINALE&gt; COUDRES17</t>
  </si>
  <si>
    <t>FO043</t>
  </si>
  <si>
    <t>FO0290</t>
  </si>
  <si>
    <t>FO081</t>
  </si>
  <si>
    <t>FO0551</t>
  </si>
  <si>
    <t>FO112</t>
  </si>
  <si>
    <t>FO0714</t>
  </si>
  <si>
    <t>FO163</t>
  </si>
  <si>
    <t>FO1085</t>
  </si>
  <si>
    <t>Dépenses 2022</t>
  </si>
  <si>
    <t>OD090</t>
  </si>
  <si>
    <t>OD9015</t>
  </si>
  <si>
    <t>ROSSET COUDRES 17, 23/25 Gros travaux immeuble - Réfection des ventilations et peintures boiseries extérieures</t>
  </si>
  <si>
    <t>FO039</t>
  </si>
  <si>
    <t>FO0300</t>
  </si>
  <si>
    <t>BMG AVOCATS Honoraires - Dossier Grands-Chênes - concours période 7.02 au 31.03.2022</t>
  </si>
  <si>
    <t>FO0309</t>
  </si>
  <si>
    <t>BMG AVOCATS Honoraires juridiques Grands-Chênes - Façades en bois 1-3.2022</t>
  </si>
  <si>
    <t>FO056</t>
  </si>
  <si>
    <t>FO0478</t>
  </si>
  <si>
    <t>Cedotec-Lignum - Consultation technique - séance 1h du 31.05.2022 + assistance technique du MO pour le choix des variantes de réparation de la façade bois GRANDS-CHÊNES</t>
  </si>
  <si>
    <t>FO063</t>
  </si>
  <si>
    <t>FO0564</t>
  </si>
  <si>
    <t>BMG AVOCATS Honoraires juridiques Grands-Chênes - Façades en bois 1.04 au 30.06.2022</t>
  </si>
  <si>
    <t>FO0909</t>
  </si>
  <si>
    <t>BMG AVOCATS Honoraires juridiques Grands-Chênes - Façades en bois 1.07 au 30.09.2022</t>
  </si>
  <si>
    <t>FO130</t>
  </si>
  <si>
    <t>FO1207</t>
  </si>
  <si>
    <t>BMG AVOCATS Honoraires juridiques Grands-Chênes - Façades en bois 1.10 au 31.12.2022</t>
  </si>
  <si>
    <t>PO001</t>
  </si>
  <si>
    <t>PO0014</t>
  </si>
  <si>
    <t>SOCHAME Convention 12janvier - NC 1522 - GRANDS-CHÊNES</t>
  </si>
  <si>
    <t>PO0132</t>
  </si>
  <si>
    <t>BUNQ Remboursement de tiers - Façades en bois des attiques GRANDS-CHÊNES</t>
  </si>
  <si>
    <t>Recettes 2022</t>
  </si>
  <si>
    <t>Dépenses 2017</t>
  </si>
  <si>
    <t>Recettes 2017</t>
  </si>
  <si>
    <t>FO048</t>
  </si>
  <si>
    <t>FO0399</t>
  </si>
  <si>
    <t>QUARTAL Honoraires Acompte n°9/Débours n°12 A MARS -ACCOMPAGNATEUR MO</t>
  </si>
  <si>
    <t>FO071</t>
  </si>
  <si>
    <t>FO0483</t>
  </si>
  <si>
    <t>QUARTAL Honoraires FACT.FINALE -ACCOMPAGNATEUR MO</t>
  </si>
  <si>
    <t>FO0164</t>
  </si>
  <si>
    <t>LECOULTRE SERVICES Nettoyage spécifique balcon -GRANDS CHÊNES</t>
  </si>
  <si>
    <t>FO0165</t>
  </si>
  <si>
    <t>DENTAN G. SA Ferblanterie Lot.30 FACT.FINALE -GRANDS CHÊNES</t>
  </si>
  <si>
    <t>FO019</t>
  </si>
  <si>
    <t>FO0166</t>
  </si>
  <si>
    <t>VARRIN SA Trait.bois: Parkings Attiques FACT.FINALE -GRANDS CHÊNES</t>
  </si>
  <si>
    <t>FO020</t>
  </si>
  <si>
    <t>FO0167</t>
  </si>
  <si>
    <t>PERFOLUX SA Eclairage sécurité FACT.FINALE -GRANDS CHÊNES</t>
  </si>
  <si>
    <t>FO0168</t>
  </si>
  <si>
    <t>KUOENEN RENE STORES Stores -FACT.FINALE -GRANDS CHÊNES</t>
  </si>
  <si>
    <t>FO0169</t>
  </si>
  <si>
    <t>ALPIQ InTec ROMANDIE SA Ventilation-FACT.FINALE -GRANDS CHÊNES</t>
  </si>
  <si>
    <t>FO0170</t>
  </si>
  <si>
    <t>QUARTA Sàrl Agencement cuisines LUP -FACT.FINALE -GRANDS CHENES</t>
  </si>
  <si>
    <t>FO0171</t>
  </si>
  <si>
    <t>Menuiserie MAYLAND Menuiseries extérieures -FACT.FINALE -GRANDS CHÊNES</t>
  </si>
  <si>
    <t>FO0172</t>
  </si>
  <si>
    <t>ENERPEAK AG -Ingénieurs Acompte n°22 OCTOBRE -GRANDS CHÊNES</t>
  </si>
  <si>
    <t>FO0173</t>
  </si>
  <si>
    <t>ROMANDE E OCT-NOV COUDRES17 APPART "D32" &lt;Final&gt; -GRANDS CHÊNES</t>
  </si>
  <si>
    <t>FO0174</t>
  </si>
  <si>
    <t>ROMANDE E OCT-NOV COUDRES23 -3 g "AB32" &lt;Final&gt; -GRANDS CHÊNES</t>
  </si>
  <si>
    <t>FO0175</t>
  </si>
  <si>
    <t>KA BLÖCHLIGER Extincteurs -GRANDS CHÊNES</t>
  </si>
  <si>
    <t>FO0176</t>
  </si>
  <si>
    <t>JACQUET Entretien plantations -GRANDS CHÊNES</t>
  </si>
  <si>
    <t>FO0177</t>
  </si>
  <si>
    <t>WALO BERTSCHINGER SA Réfection chapes+divers Bâtiment ABCD SEPTEMBRE -GRANDS CHÊNES</t>
  </si>
  <si>
    <t>FO0178</t>
  </si>
  <si>
    <t>WALO BERTSCHINGER SA Peinture de sol+oeuvre art SEPTEMBRE -GRANDS CHÊNES</t>
  </si>
  <si>
    <t>FO0180</t>
  </si>
  <si>
    <t>ENERPEAK Frais reproductions tirages héliographies Etc -GRANDS CHÊNES</t>
  </si>
  <si>
    <t>FO0184</t>
  </si>
  <si>
    <t>WALO BERTSCHINGER Chapes Lot n°19 FACT.FINALE -GRANDS CHÊNES</t>
  </si>
  <si>
    <t>FO0185</t>
  </si>
  <si>
    <t>MEGA Refection coupe-feu Bât. C/D sous-sol+garage -GRANDS CHÊNES</t>
  </si>
  <si>
    <t>FO0186</t>
  </si>
  <si>
    <t>VARRIN Peinture intérieure Lot n°17 FACT.FINALE -GRANDS CHÊNES</t>
  </si>
  <si>
    <t>FO0187</t>
  </si>
  <si>
    <t>TAPERNOUX Installations sanitaires -FACT.FINALE -GRANDS CHÊNES</t>
  </si>
  <si>
    <t>FO0188</t>
  </si>
  <si>
    <t>CH. SCHAUB Tableaux électrique -FACT.FINALE -GRANDS CHÊNES</t>
  </si>
  <si>
    <t>FO0189</t>
  </si>
  <si>
    <t>JACQUES MASSON Carrelage/Faïences -FACT.FINALE -GRANDS CHÊNES</t>
  </si>
  <si>
    <t>SENALADA CHAUFFAGE Production chaleur -FACT.FINALE -GRANDS CHÊNES</t>
  </si>
  <si>
    <t>INDUNI Lustrerie extérieure -FACT.FINALE -GRANDS CHÊNES</t>
  </si>
  <si>
    <t>BELSOL-MITTERER Parquets PPE -FACT.FINALE -GRANDS CHÊNES</t>
  </si>
  <si>
    <t>FO024</t>
  </si>
  <si>
    <t>FO0195</t>
  </si>
  <si>
    <t>ENERPEAK Ingénieurs DECEMBRE -FACT.FINALE -GRANDS CHÊNES</t>
  </si>
  <si>
    <t>FO025</t>
  </si>
  <si>
    <t>FO0205</t>
  </si>
  <si>
    <t>LECOULTRE SERVICES Nettoyage Commerces Imm.D -GRANDS CHÊNES</t>
  </si>
  <si>
    <t>FO0206</t>
  </si>
  <si>
    <t>JACQUES MASSON Carrelage/Faïences Régies -GRANDS CHÊNES</t>
  </si>
  <si>
    <t>FO028</t>
  </si>
  <si>
    <t>FO0216</t>
  </si>
  <si>
    <t>D.E.S SYSTEMES DE SECURITE Installation sprinkler FACT.FINALE -GRANDS CHÊNES</t>
  </si>
  <si>
    <t>FO0217</t>
  </si>
  <si>
    <t>BADEL FELIX Installations électriques FACT.FINALE -GRANDS CHÊNES</t>
  </si>
  <si>
    <t>FO029</t>
  </si>
  <si>
    <t>FO0219</t>
  </si>
  <si>
    <t>INDUNI Divers Maçonnerie -FACT.FINALE -GRANDS CHÊNES</t>
  </si>
  <si>
    <t>FO062</t>
  </si>
  <si>
    <t>FO0460</t>
  </si>
  <si>
    <t>Menuiserie MAYLAND Verre triple -GRANDS CHÊNES</t>
  </si>
  <si>
    <t>FO132</t>
  </si>
  <si>
    <t>FO0985</t>
  </si>
  <si>
    <t>GIRARDI &amp; Cie - Aménagements extérieurs Lot14 FACT.FINALE -GRANDS CHÊNES</t>
  </si>
  <si>
    <t>FO0179</t>
  </si>
  <si>
    <t>QUARTA Protection bancs parking -GRANDS CHÊNES</t>
  </si>
  <si>
    <t>FO0183</t>
  </si>
  <si>
    <t>QUARTA Menuiserie intérieure en bois FACT.FINALE -GRANDS CHÊNES</t>
  </si>
  <si>
    <t>FO0181</t>
  </si>
  <si>
    <t>BUNQ SA - Architectes SIA -Honoraires Acompte n°18 -GRANDS CHÊNES</t>
  </si>
  <si>
    <t>FO0182</t>
  </si>
  <si>
    <t>BUNQ SA - Architectes SIA -Débours Acompte -GRANDS CHÊNES</t>
  </si>
  <si>
    <t>FO067</t>
  </si>
  <si>
    <t>FO0469</t>
  </si>
  <si>
    <t>HANHART TOITURE Ferblanterie en cuivre -GRANDS CHÊNES</t>
  </si>
  <si>
    <t>ROMANDE E OCT-NOV COUDRES23 -3 d "AB31" &lt;Final&gt; -GRANDS CHÊNES</t>
  </si>
  <si>
    <t>FO0208</t>
  </si>
  <si>
    <t>OUVRAGES METALLIQUES Equipements fixes -FACT.FINALE -GRANDS CHÊNES</t>
  </si>
  <si>
    <t>FO0209</t>
  </si>
  <si>
    <t>OUVRAGES METALLIQUES SA Ouvrages métalliques courants -FACT.FINALE -GRANDS CHÊNES</t>
  </si>
  <si>
    <t>FO064</t>
  </si>
  <si>
    <t>FO0463</t>
  </si>
  <si>
    <t>JACQUES MASSON Carrelage: Ponçage/Raccord/Réfection -GRANDS CHÊNES</t>
  </si>
  <si>
    <t>FO026</t>
  </si>
  <si>
    <t>FO0202</t>
  </si>
  <si>
    <t>KUOENEN RENE STORES Dépose/Repose Câbles sur tablettes -GRANDS CHÊNES</t>
  </si>
  <si>
    <t>FO0203</t>
  </si>
  <si>
    <t>KUOENEN RENE STORES Volants amovibles -GRANDS CHÊNES</t>
  </si>
  <si>
    <t>FO0211</t>
  </si>
  <si>
    <t>QUARTA Modification boîtes aux lettres Bât.A-B-C-D -GRANDS CHÊNES</t>
  </si>
  <si>
    <t>FO0214</t>
  </si>
  <si>
    <t>ROMANDE E TRIM4 COUDRES17 APPART "DC02" &lt;Final&gt; -GRANDS CHÊNES</t>
  </si>
  <si>
    <t>FO0215</t>
  </si>
  <si>
    <t>ROMANDE E TRIM4 COUDRES17 APPART "DC01" &lt;Final&gt; -GRANDS CHÊNES</t>
  </si>
  <si>
    <t>FO0212</t>
  </si>
  <si>
    <t>QUARTA Agencement cuisines LUP Complément -GRANDS CHENES</t>
  </si>
  <si>
    <t>FO0204</t>
  </si>
  <si>
    <t>LECOULTRE SERVICES Pré-nettoyage/Nettoyage Apt C22 -GRANDS CHÊNES</t>
  </si>
  <si>
    <t>FO060</t>
  </si>
  <si>
    <t>FO0459</t>
  </si>
  <si>
    <t>LOUTAN Signalétique extérieure -GRANDS CHÊNES</t>
  </si>
  <si>
    <t>FO027</t>
  </si>
  <si>
    <t>FO0197</t>
  </si>
  <si>
    <t>BADEL FELIX Installations électriques Complément -GRANDS CHÊNES</t>
  </si>
  <si>
    <t>FO140</t>
  </si>
  <si>
    <t>FO1012</t>
  </si>
  <si>
    <t>RAYMOND E.MOSER SA -Débours au 24 février -GRANDS CHÊNES</t>
  </si>
  <si>
    <t>FO1013</t>
  </si>
  <si>
    <t>RAYMOND E.MOSER Honoraires ingénieur CVS FACT.FINALE -GRANDS CHÊNES</t>
  </si>
  <si>
    <t>FO0196</t>
  </si>
  <si>
    <t>AS TOITURE Tablettes cuivre Attiques -GRANDS CHÊNES</t>
  </si>
  <si>
    <t>FO0207</t>
  </si>
  <si>
    <t>Menuiserie MAYLAND Ferme-portes Commerces -GRANDS CHÊNES</t>
  </si>
  <si>
    <t>FO0200</t>
  </si>
  <si>
    <t>EDMS Architecte Paysagiste Honoraires PHASE5 -FACT.FINALE -GRANDS CHÊNES</t>
  </si>
  <si>
    <t>FO0201</t>
  </si>
  <si>
    <t>EDMS Architecte Paysagiste Débours Nov2014/Déc2016 PHASE5 -GRANDS CHÊNES</t>
  </si>
  <si>
    <t>FO0199</t>
  </si>
  <si>
    <t>CHARPENTE CONCEPT Ingénieur bois Séance 12 juillet Façades -GRANDS CHÊNES</t>
  </si>
  <si>
    <t>FO0210</t>
  </si>
  <si>
    <t>QUARTA Grilles EI30 Bât.C -GRANDS CHÊNES</t>
  </si>
  <si>
    <t>FO0213</t>
  </si>
  <si>
    <t>QUARTA Porte coulissante Appart. AA11 -GRANDS CHÊNES</t>
  </si>
  <si>
    <t>FO0462</t>
  </si>
  <si>
    <t>ROMANDE E OCT/FEV COUDRES15 -2 g "C22" &lt;Final&gt; -GRANDS CHÊNES</t>
  </si>
  <si>
    <t>FO0198</t>
  </si>
  <si>
    <t>BUNQ SA - Architectes SIA -Honoraires Acompte n°19 -GRANDS CHÊNES</t>
  </si>
  <si>
    <t>FO068</t>
  </si>
  <si>
    <t>FO0474</t>
  </si>
  <si>
    <t>VARRIN Peinture plinthes Cages escaliers -GRANDS CHÊNES</t>
  </si>
  <si>
    <t>FO0461</t>
  </si>
  <si>
    <t>QUARTA Agencement cuisines LUP Complément FACT.FINALE-GRANDS CHENES</t>
  </si>
  <si>
    <t>BG0020</t>
  </si>
  <si>
    <t>BCGe C/CSTR Intérêt 2.25% 28fev/31mars GRANDS-CHÊNES</t>
  </si>
  <si>
    <t>FO061</t>
  </si>
  <si>
    <t>GAERNER Cendrier  -GRANDS CHÊNES</t>
  </si>
  <si>
    <t>FO065</t>
  </si>
  <si>
    <t>FO0465</t>
  </si>
  <si>
    <t>ODELET TRANSPORTS Couvercle Balero Container terrier Collecte PET -GRANDS CHÊNES</t>
  </si>
  <si>
    <t>FO0464</t>
  </si>
  <si>
    <t>JOINTECH Joints silicone CAGES ESCALIERS -GRANDS CHÊNES</t>
  </si>
  <si>
    <t>FO069</t>
  </si>
  <si>
    <t>FO0470</t>
  </si>
  <si>
    <t>JACQUET Réfection prairie -GRANDS CHÊNES</t>
  </si>
  <si>
    <t>FO0466</t>
  </si>
  <si>
    <t>SIGNAL Marquage places VELOS MOTOS -GRANDS CHÊNES</t>
  </si>
  <si>
    <t>FO0996</t>
  </si>
  <si>
    <t>Communauté BERNEY-PREDERVAND Dépôt terre sur parcelle &lt;sans resemis&gt; -GRANDS CHÊNES</t>
  </si>
  <si>
    <t>FO0468</t>
  </si>
  <si>
    <t>BUNQ-Architectes SIA -Honoraires Travaux complémentaires -GRANDS CHÊNES</t>
  </si>
  <si>
    <t>FO139</t>
  </si>
  <si>
    <t>FO0472</t>
  </si>
  <si>
    <t>OPEN AND CLOSE Porte garage automatique -GRANDS CHÊNES</t>
  </si>
  <si>
    <t>FO0467</t>
  </si>
  <si>
    <t>FO0471</t>
  </si>
  <si>
    <t>WEISS+APPETITO Etanchement Fontaine/Rigole Parking -GRANDS CHÊNES</t>
  </si>
  <si>
    <t>FO070</t>
  </si>
  <si>
    <t>FO0473</t>
  </si>
  <si>
    <t>CHARRIERE Caisson alu  Porte garage -GRANDS CHÊNES</t>
  </si>
  <si>
    <t>FO0475</t>
  </si>
  <si>
    <t>ALFIO CESCON Carrelage Cuisines locatives -GRANDS CHÊNES</t>
  </si>
  <si>
    <t>FO141</t>
  </si>
  <si>
    <t>FO1002</t>
  </si>
  <si>
    <t>LECOULTRE SERVICES Nettoyage fenêtre appartement -GRANDS CHÊNES</t>
  </si>
  <si>
    <t>FO133</t>
  </si>
  <si>
    <t>FO0986</t>
  </si>
  <si>
    <t>DSE - OCIRT INSPECTION TRAVAIL Décision aménager EPICERIE -GRANDS CHÊNES</t>
  </si>
  <si>
    <t>FO0997</t>
  </si>
  <si>
    <t>QUARTA Retouches C01/C21 Plus-value -GRANDS CHENES</t>
  </si>
  <si>
    <t>BG006</t>
  </si>
  <si>
    <t>BG0030</t>
  </si>
  <si>
    <t>BCGe C/CSTR Intérêt 2.25% 10avr-30juin GRANDS-CHÊNES</t>
  </si>
  <si>
    <t>FO0998</t>
  </si>
  <si>
    <t>TRANSVOIRIE Collecteurs+peinture Containers 120Lts DECHETS -GRANDS CHÊNES</t>
  </si>
  <si>
    <t>FO0999</t>
  </si>
  <si>
    <t>Menuiserie MAYLAND Poignées PORTE ENTREE -GRANDS CHÊNES</t>
  </si>
  <si>
    <t>FO1000</t>
  </si>
  <si>
    <t>VARRIN Peinture Retouche fenêtres AA -GRANDS CHÊNES</t>
  </si>
  <si>
    <t>FO1001</t>
  </si>
  <si>
    <t>VARRIN Peinture Joints acryl plinthes cages ABCD -GRANDS CHÊNES</t>
  </si>
  <si>
    <t>FO142</t>
  </si>
  <si>
    <t>FO1003</t>
  </si>
  <si>
    <t>SELLERIE BOISSIER Bâche-rideau Parking Acompte n°1 -GRANDS CHÊNES</t>
  </si>
  <si>
    <t>FO089</t>
  </si>
  <si>
    <t>FO0653</t>
  </si>
  <si>
    <t>PERENZIA INGENIEURS Ventilation hybride Subvention OCEN-GRANDS CHÊNES</t>
  </si>
  <si>
    <t>FO134</t>
  </si>
  <si>
    <t>FO0995</t>
  </si>
  <si>
    <t>ARBORISTES CONSEILS Expertise Chêne -GRANDS CHÊNES</t>
  </si>
  <si>
    <t>FO0987</t>
  </si>
  <si>
    <t>FO0988</t>
  </si>
  <si>
    <t>FO0989</t>
  </si>
  <si>
    <t>FO0990</t>
  </si>
  <si>
    <t>FO1015</t>
  </si>
  <si>
    <t>BADEL FELIX Installations électriques Complément &lt;Solde&gt; -GRANDS CHÊNES</t>
  </si>
  <si>
    <t>FO135</t>
  </si>
  <si>
    <t>FO0991</t>
  </si>
  <si>
    <t>PERENZIA INGENIEURS Honoraires expertise ventilation C01 C11 C21 -GRANDS CHÊNES</t>
  </si>
  <si>
    <t>FO0992</t>
  </si>
  <si>
    <t>EDMS Architecte Paysagiste Débours Complément2016 -GRANDS CHÊNES</t>
  </si>
  <si>
    <t>FO0993</t>
  </si>
  <si>
    <t>OPEN AND CLOSE Télécommandes supplémentaires GARAGE -GRANDS CHÊNES</t>
  </si>
  <si>
    <t>FO0994</t>
  </si>
  <si>
    <t>CHABLOZ PARTENAIRES Ingénieur bois - Honoraires et débours JUIN/JUILLET -GRANDS CHÊNES</t>
  </si>
  <si>
    <t>FO143</t>
  </si>
  <si>
    <t>FO1004</t>
  </si>
  <si>
    <t>DALE - Aménagt Logement Energie -APA 47884 art.254 et ss - Taxe enregistrement+Emolument RESTAURANT - GRANDS CHÊNES</t>
  </si>
  <si>
    <t>FO1005</t>
  </si>
  <si>
    <t>QUARTA Embrasures porte AA11+Hall B-C -GRANDS CHENES</t>
  </si>
  <si>
    <t>FO1006</t>
  </si>
  <si>
    <t>QUARTA Porte commerce DC01 -GRANDS CHENES</t>
  </si>
  <si>
    <t>FO1010</t>
  </si>
  <si>
    <t>LOUTAN Signalétique commerce -GRANDS CHÊNES</t>
  </si>
  <si>
    <t>FO1008</t>
  </si>
  <si>
    <t>CHARRIERE Protection puit lumière PARKING -GRANDS CHÊNES</t>
  </si>
  <si>
    <t>FO1009</t>
  </si>
  <si>
    <t>KUOENEN RENE STORES Stores endommagé -GRANDS CHÊNES</t>
  </si>
  <si>
    <t>FO1007</t>
  </si>
  <si>
    <t>QUARTA Porte sous-sol Bât AA-AB-C Modifications -GRANDS CHENES</t>
  </si>
  <si>
    <t>FO1011</t>
  </si>
  <si>
    <t>ODELET TRANSPORTS Container terrier Modification -GRANDS CHÊNES</t>
  </si>
  <si>
    <t>FO149</t>
  </si>
  <si>
    <t>FO1027</t>
  </si>
  <si>
    <t>ALFIO CESCON Carrelage Sous-sol A/D -GRANDS CHÊNES</t>
  </si>
  <si>
    <t>BG009</t>
  </si>
  <si>
    <t>BG0035</t>
  </si>
  <si>
    <t>BCGe C/CSTR Intérêt 2.25% 01juillet/30sept GRANDS-CHÊNES</t>
  </si>
  <si>
    <t>FO1014</t>
  </si>
  <si>
    <t>SKTECH Résine PARKING -GRANDS CHÊNES</t>
  </si>
  <si>
    <t>FO148</t>
  </si>
  <si>
    <t>FO1019</t>
  </si>
  <si>
    <t>ROSSET REGIE EPICERIE PONTILLO Luca Loyer Juillet/Octobre -COUDRES17</t>
  </si>
  <si>
    <t>FO1016</t>
  </si>
  <si>
    <t>CONSORTIUM SOCHAME Pose scotch provisoire -GRANDS CHÊNES</t>
  </si>
  <si>
    <t>FO150</t>
  </si>
  <si>
    <t>SKTECH Résines SOUS-SOLDS Cage n°19+21 Retouche PPE -GRANDS CHÊNES</t>
  </si>
  <si>
    <t>FO1017</t>
  </si>
  <si>
    <t>BUNQ-Architectes SIA -Débours tels: Maquettes documents Frais postaux Matériaux Echantillons SOLDE -GRANDS CHÊNES</t>
  </si>
  <si>
    <t>FO1018</t>
  </si>
  <si>
    <t>BUNQ SA - Architectes SIA -Honoraires FACT.FINALE n°20 -GRANDS CHÊNES</t>
  </si>
  <si>
    <t>FO151</t>
  </si>
  <si>
    <t>FO1020</t>
  </si>
  <si>
    <t>ROMANDE ENERGIE Taxe augmentation puissance DC01 COUDRES17 -GRANDS CHÊNES</t>
  </si>
  <si>
    <t>FO1022</t>
  </si>
  <si>
    <t>AS TOITURE Blindage Porte chaufferie -GRANDS CHÊNES</t>
  </si>
  <si>
    <t>FO1023</t>
  </si>
  <si>
    <t>ARCHITECTURE ACOUSTIQUE Honoraires Etude+Rapport DC01 -GRANDS CHÊNES</t>
  </si>
  <si>
    <t>FO1025</t>
  </si>
  <si>
    <t>CHARRIERE Protection puit lumière PARKING FACT.FINALE -GRANDS CHÊNES</t>
  </si>
  <si>
    <t>FO1024</t>
  </si>
  <si>
    <t>ALPIQ InTec ROMANDIE Cheminée ventilation commerce DC01 -GRANDS CHÊNES</t>
  </si>
  <si>
    <t>FO1026</t>
  </si>
  <si>
    <t>BADEL FELIX Installations électriques Modifications DC01 -GRANDS CHÊNES</t>
  </si>
  <si>
    <t>BG012</t>
  </si>
  <si>
    <t>BG0041</t>
  </si>
  <si>
    <t>BCGE C/CSTR Intérêts 2.25% 1erOct/31Déc GRANDS-CHÊNES</t>
  </si>
  <si>
    <t>PO004</t>
  </si>
  <si>
    <t>PO0056</t>
  </si>
  <si>
    <t>DALE OCEN Subvention énergétique VENTILATION COUDRES 15/17/19/21/23/25 &lt;Requête 2015-11721 PROJET STRATEGIE&gt; - GRANDS CHÊNES</t>
  </si>
  <si>
    <t>BC012</t>
  </si>
  <si>
    <t>BC0030</t>
  </si>
  <si>
    <t>FIDU FI développement urbain Contribution &lt;51 logements créés en 2016&gt; GRANDS-CHÊNES</t>
  </si>
  <si>
    <t>PO0010</t>
  </si>
  <si>
    <t>DG NATURE PAYSAGE Subv. Plantations arbres Rte COUDRES -GRANDS CHÊNES</t>
  </si>
  <si>
    <t>Dépenses 2016</t>
  </si>
  <si>
    <t>FO007</t>
  </si>
  <si>
    <t>FO0085</t>
  </si>
  <si>
    <t>QUARTAL Débours n°9 OCT/DEC -ACCOMPAGNATEUR MO</t>
  </si>
  <si>
    <t>FO009</t>
  </si>
  <si>
    <t>FO0121</t>
  </si>
  <si>
    <t>ENERGESTION SA Honoraires FACT FINALE Assistance maîtrise ouvrage -Extension CAD &lt;AMO&gt; -ACCOMPAGN MO</t>
  </si>
  <si>
    <t>FO0266</t>
  </si>
  <si>
    <t>QUARTAL Débours n°10 JAN/MARS -ACCOMPAGNATEUR MO</t>
  </si>
  <si>
    <t>FO0648</t>
  </si>
  <si>
    <t>QUARTAL Débours n°11 AVR/JUIN -ACCOMPAGNATEUR MO</t>
  </si>
  <si>
    <t>FO121</t>
  </si>
  <si>
    <t>FO1078</t>
  </si>
  <si>
    <t>QUARTAL Honoraires Acompte n°8 Au 8 DECEMBRE -ACCOMPAGNATEUR MO</t>
  </si>
  <si>
    <t>FO030</t>
  </si>
  <si>
    <t>FO0286</t>
  </si>
  <si>
    <t>ARCHITECTURE ACOUSTIQUE SA Honoraires -GRANDS CHÊNES</t>
  </si>
  <si>
    <t>FO0287</t>
  </si>
  <si>
    <t>ATAR ROTO PRESSE SA -FAO Lot 20 -GRANDS CHÊNES</t>
  </si>
  <si>
    <t>FO0288</t>
  </si>
  <si>
    <t>BADEL FELIX &amp;Cie SA -Installations électriques Sit.n°8 - GRANDS CHÊNES</t>
  </si>
  <si>
    <t>FO0289</t>
  </si>
  <si>
    <t>DENTAN G. SA Etanchéïté Lot.30 Ferblanterie Acompte n°2 -GRANDS CHÊNES</t>
  </si>
  <si>
    <t>DENTAN G. SA Etanchéïté Lot.21 Ferblanterie Acompte n°3 -GRANDS CHÊNES</t>
  </si>
  <si>
    <t>FO0291</t>
  </si>
  <si>
    <t>ECOSERVICES SA -Plan gestion déchets et GESDEC &lt;Suivi chantiers:NOV2014/DECEMBRE&gt; -GRANDS CHÊNES</t>
  </si>
  <si>
    <t>FO0292</t>
  </si>
  <si>
    <t>ENERPEAK AG -Ingénieurs Acompte n°16 NOV/DEC -GRANDS CHÊNES</t>
  </si>
  <si>
    <t>FO0293</t>
  </si>
  <si>
    <t>LECOULTRE SERVICES Dépoussiérage NOVEMBRE -GRANDS CHÊNES</t>
  </si>
  <si>
    <t>FO0294</t>
  </si>
  <si>
    <t>LECOULTRE SERVICES Dépoussiérage/Evacuation déchets NOVEMBRE -GRANDS CHÊNES</t>
  </si>
  <si>
    <t>FO0295</t>
  </si>
  <si>
    <t>LECOULTRE SERVICES Dépoussiérage/Evacuation déchets DECEMBRE -GRANDS CHÊNES</t>
  </si>
  <si>
    <t>FO0296</t>
  </si>
  <si>
    <t>FO0297</t>
  </si>
  <si>
    <t>FO0298</t>
  </si>
  <si>
    <t>FO0299</t>
  </si>
  <si>
    <t>LECOULTRE SERVICES Nettoyage chantier DECEMBRE -GRANDS CHÊNES</t>
  </si>
  <si>
    <t>Menuiserie MAYLAND Sàrl -Acompte n°8 -GRANDS CHÊNES</t>
  </si>
  <si>
    <t>FO0301</t>
  </si>
  <si>
    <t>RAYMOND E.MOSER SA -Honoraires complémentaire Extension CAD -GRANDS CHÊNES</t>
  </si>
  <si>
    <t>FO0302</t>
  </si>
  <si>
    <t>RAYMOND E.MOSER SA -Sit.n°7 -GRANDS CHÊNES</t>
  </si>
  <si>
    <t>FO0303</t>
  </si>
  <si>
    <t>RAYMOND E.MOSER SA -Débours au 30novembre -GRANDS CHÊNES</t>
  </si>
  <si>
    <t>FO0304</t>
  </si>
  <si>
    <t>NOTAIRES A CAROUGE PPE et servitudes &lt;Solde&gt; -GRANDS CHÊNES</t>
  </si>
  <si>
    <t>FO0305</t>
  </si>
  <si>
    <t>NOURELDIN Karim Projet artistique Acompte n°1 -GRANDS CHÊNES</t>
  </si>
  <si>
    <t>FO0306</t>
  </si>
  <si>
    <t>PONCET TURRETTINI AMOUDRUZ NEYROUD ASSOCIES -Honoraires Recours -GRANDS CHÊNES</t>
  </si>
  <si>
    <t>FO0307</t>
  </si>
  <si>
    <t>PORTALES BONNET  Neoflam azur  &lt;à CHF73.50&gt; -GRANDS CHÊNES</t>
  </si>
  <si>
    <t>FO0308</t>
  </si>
  <si>
    <t>ROTH ECHAFAUDAGES SA -Sit.n°10 -GRANDS CHÊNES</t>
  </si>
  <si>
    <t>SENALADA CHAUFFAGE Acompte n°5 -GRANDS CHÊNES</t>
  </si>
  <si>
    <t>FO0310</t>
  </si>
  <si>
    <t>STORMATIC SA Pose prototype: Vollet à rouleau/Tentes verticales -GRANDS CHÊNES</t>
  </si>
  <si>
    <t>FO0311</t>
  </si>
  <si>
    <t>TRANSVOIRIE SA Transport/Vidange benne BOIS/DECHETS/PAPIER -GRANDS CHÊNES</t>
  </si>
  <si>
    <t>FO0312</t>
  </si>
  <si>
    <t>TRANSVOIRIE SA Transport/Vidange benne FERRAILLE/BOIS/DECHETS/DCMI -GRANDS CHÊNES</t>
  </si>
  <si>
    <t>FO0313</t>
  </si>
  <si>
    <t>VARRIN SA Plâtrerie Gypsage Lot n°16 Acompte n°4 -GRANDS CHÊNES</t>
  </si>
  <si>
    <t>FO0314</t>
  </si>
  <si>
    <t>VARRIN SA Trait.bois: Parkings Attiques Acompte n°01 -GRANDS CHÊNES</t>
  </si>
  <si>
    <t>FO0315</t>
  </si>
  <si>
    <t>WALO BERTSCHINGER SA Situation n°1 -GRANDS CHÊNES</t>
  </si>
  <si>
    <t>FO031</t>
  </si>
  <si>
    <t>FO0316</t>
  </si>
  <si>
    <t>ASCENCEURS SCHINDLER SA -Ascenceurs Acompte n°2 -GRANDS CHÊNES</t>
  </si>
  <si>
    <t>FO0317</t>
  </si>
  <si>
    <t>D.E.S SYSTEMES DE SECURITE SA -Concept sécurité Parking Fact.N°1 -GRANDS CHÊNES</t>
  </si>
  <si>
    <t>FO0318</t>
  </si>
  <si>
    <t>GIRARDI &amp; Cie -Terrassement Canalisations Lot01 Acompte n°9 -GRANDS CHÊNES</t>
  </si>
  <si>
    <t>FO0320</t>
  </si>
  <si>
    <t>FO0321</t>
  </si>
  <si>
    <t>FO0322</t>
  </si>
  <si>
    <t>FO032</t>
  </si>
  <si>
    <t>FO0328</t>
  </si>
  <si>
    <t>PRIVALIA IMMOBILIER SA -Administration  promotion -Acompte N°01 -GRANDS CHÊNES</t>
  </si>
  <si>
    <t>FO033</t>
  </si>
  <si>
    <t>FO0337</t>
  </si>
  <si>
    <t>TRANSVOIRIE SA Transport/Vidange benne BOIS/DECHETS VOLUMINEUX/DECHETS -GRANDS CHÊNES</t>
  </si>
  <si>
    <t>SOAGESMAT SA Location mat.chauffage Acompte n°1 -GRANDS CHÊNES</t>
  </si>
  <si>
    <t>FO0370</t>
  </si>
  <si>
    <t>PERFOLUX SA Eclairage sécurité Acompte n°1 -GRANDS CHÊNES</t>
  </si>
  <si>
    <t>FO0324</t>
  </si>
  <si>
    <t>VARRIN SA Peinture intérieure Lot n°17 Acompte n°14 -GRANDS CHÊNES</t>
  </si>
  <si>
    <t>FO0325</t>
  </si>
  <si>
    <t>VARRIN SA Trait.bois: Parkings Attiques Acompte n°02 -GRANDS CHÊNES</t>
  </si>
  <si>
    <t>FO0326</t>
  </si>
  <si>
    <t>VARRIN SA Plâtrerie Gypsage Lot n°16 Acompte n°5 -GRANDS CHÊNES</t>
  </si>
  <si>
    <t>FO0327</t>
  </si>
  <si>
    <t>WALO BERTSCHINGER SA Situation n°2 -GRANDS CHÊNES</t>
  </si>
  <si>
    <t>FO0319</t>
  </si>
  <si>
    <t>Menuiserie MAYLAND Sàrl -Acompte n°9 -GRANDS CHÊNES</t>
  </si>
  <si>
    <t>FO0323</t>
  </si>
  <si>
    <t>CONSORTIUM SOCHAME Acompte n°4 Charpente Lambrissage Revêtement terrasse -GRANDS CHÊNE</t>
  </si>
  <si>
    <t>FO0340</t>
  </si>
  <si>
    <t>JACQUES MASSON SA Carrelage/Faïences Acompte n°1 -GRANDS CHÊNES</t>
  </si>
  <si>
    <t>FO0346</t>
  </si>
  <si>
    <t>PORTALES BONNET  Neoflam azur  &lt;à CHF65.70&gt; -GRANDS CHÊNES</t>
  </si>
  <si>
    <t>FO0338</t>
  </si>
  <si>
    <t>EDMS SA -Ingénieur civil -Débours Juin/Déc2015 -GRANDS CHÊNES</t>
  </si>
  <si>
    <t>FO0339</t>
  </si>
  <si>
    <t>EDMS SA -Architecte Paysagiste -Honoraires Acompte n°6 Juillet/Décembre PHASE5 -GRANDS CHÊNES</t>
  </si>
  <si>
    <t>FO0342</t>
  </si>
  <si>
    <t>LECOULTRE SERVICES Nettoyage chantier JANVIER -GRANDS CHÊNES</t>
  </si>
  <si>
    <t>FO0383</t>
  </si>
  <si>
    <t>SENALADA CHAUFFAGE Acompte n°6 -GRANDS CHÊNES</t>
  </si>
  <si>
    <t>FO0502</t>
  </si>
  <si>
    <t>EDMS SA -Ingénieur civil -Honoraires JUIN/DECEMBRE Phase5 STRUCTURE FACT.FINALE -GRANDS CHÊNES</t>
  </si>
  <si>
    <t>FO0335</t>
  </si>
  <si>
    <t>DENTAN G. SA Etanchéïté Lot.21 Acompte n°4 -GRANDS CHÊNES</t>
  </si>
  <si>
    <t>FO0334</t>
  </si>
  <si>
    <t>FO091</t>
  </si>
  <si>
    <t>FO0828</t>
  </si>
  <si>
    <t>CONSORTIUM SOCHAME Manutention et transport attiques -GRANDS CHÊNES</t>
  </si>
  <si>
    <t>FO0333</t>
  </si>
  <si>
    <t>BUNQ SA - Architectes SIA -Débours AOUT/DEC -GRANDS CHÊNES</t>
  </si>
  <si>
    <t>FO0348</t>
  </si>
  <si>
    <t>RAYMOND E.MOSER SA -Sit.n°8 -GRANDS CHÊNES</t>
  </si>
  <si>
    <t>ROMANDE E TRIM4 Acompte -RteCoudres Communs -Provisoire Armoire Re4906 -GRANDS CHÊNES</t>
  </si>
  <si>
    <t>FO0336</t>
  </si>
  <si>
    <t>SOAGESMAT SA Location mat.chauffage Acompte n°2 -GRANDS CHÊNES</t>
  </si>
  <si>
    <t>FO034</t>
  </si>
  <si>
    <t>FO0354</t>
  </si>
  <si>
    <t>VARRIN SA Peinture intérieure Lot n°17 Acompte n°02 -GRANDS CHÊNES</t>
  </si>
  <si>
    <t>FO0355</t>
  </si>
  <si>
    <t>VARRIN SA Plâtrerie Gypsage Lot n°16 Acompte n°6 -GRANDS CHÊNES</t>
  </si>
  <si>
    <t>TAPERNOUX SA  Installations sanitaires Sit.n°3 -GRANDS CHÊNES</t>
  </si>
  <si>
    <t>SENALADA CHAUFFAGE Acompte n°7 -GRANDS CHÊNES</t>
  </si>
  <si>
    <t>FO0345</t>
  </si>
  <si>
    <t>Menuiserie MAYLAND Sàrl -Acompte n°10 -GRANDS CHÊNES</t>
  </si>
  <si>
    <t>FO0331</t>
  </si>
  <si>
    <t>BELSOL-MITTERER SA Parquets PPE -GRANDS CHÊNES</t>
  </si>
  <si>
    <t>FO038</t>
  </si>
  <si>
    <t>FO0382</t>
  </si>
  <si>
    <t>PORTALES BONNET  Neoflam azur  &lt;à CHF62.10&gt; -GRANDS CHÊNES</t>
  </si>
  <si>
    <t>FO0347</t>
  </si>
  <si>
    <t>QUARTA Sàrl Agencement cuisines LUP Sit.n°2 -GRANDS CHENES</t>
  </si>
  <si>
    <t>FO0371</t>
  </si>
  <si>
    <t>QUARTA Sàrl Agencement cuisines PPE Sit.n°2 -GRANDS CHENES</t>
  </si>
  <si>
    <t>FO0341</t>
  </si>
  <si>
    <t>JACQUES MASSON SA Carrelage/Faïences Acompte n°2 -GRANDS CHÊNES</t>
  </si>
  <si>
    <t>FO0329</t>
  </si>
  <si>
    <t>ASCENSEURS SCHINDLER SA -Ascenceurs Acompte n°3 -GRANDS CHÊNES</t>
  </si>
  <si>
    <t>FO0330</t>
  </si>
  <si>
    <t>BADEL FELIX &amp;Cie SA -Installations électriques Sit.n°9 -GRANDS CHÊNES</t>
  </si>
  <si>
    <t>FO0343</t>
  </si>
  <si>
    <t>LECOULTRE SERVICES Nettoyage chantier FEVRIER -GRANDS CHÊNES</t>
  </si>
  <si>
    <t>FO0344</t>
  </si>
  <si>
    <t>LECOULTRE SERVICES Evacuation déchets/Contrôle lumières FEVRIER -GRANDS CHÊNES</t>
  </si>
  <si>
    <t>FO0332</t>
  </si>
  <si>
    <t>BUNQ SA - Architectes SIA -Honoraires Acompte n°15 -GRANDS CHÊNES</t>
  </si>
  <si>
    <t>FO0368</t>
  </si>
  <si>
    <t>Menuiserie MAYLAND Sàrl -Acompte n°11 -GRANDS CHÊNES</t>
  </si>
  <si>
    <t>FO0369</t>
  </si>
  <si>
    <t>Menuiserie MAYLAND Sàrl -Acompte n°12 -GRANDS CHÊNES</t>
  </si>
  <si>
    <t>FO0358</t>
  </si>
  <si>
    <t>ECOSERVICES SA -Plan gestion déchets et GESDEC &lt;Suivi chantiers:NOV2014/FEVR2016&gt; -GRANDS CHÊNES</t>
  </si>
  <si>
    <t>FO0373</t>
  </si>
  <si>
    <t>ROMANDE ENERGIE IMM "A" Raccordement -GRANDS CHÊNES</t>
  </si>
  <si>
    <t>FO0374</t>
  </si>
  <si>
    <t>ROMANDE ENERGIE IMM "B" Raccordement -GRANDS CHÊNES</t>
  </si>
  <si>
    <t>FO0375</t>
  </si>
  <si>
    <t>ROMANDE ENERGIE IMM "C" Raccordement -GRANDS CHÊNES</t>
  </si>
  <si>
    <t>FO0498</t>
  </si>
  <si>
    <t>TRANSVOIRIE SA Transport/Vidange benne DCMI/BOIS/DECHETS/PAPIER -GRANDS CHÊNES</t>
  </si>
  <si>
    <t>FO037</t>
  </si>
  <si>
    <t>FO0364</t>
  </si>
  <si>
    <t>KUOENEN RENE STORES Stores -Acompte N°02 -GRANDS CHÊNES</t>
  </si>
  <si>
    <t>FO0379</t>
  </si>
  <si>
    <t>VARRIN SA Plâtrerie Gypsage Lot n°16 Acompte n°7 -GRANDS CHÊNES</t>
  </si>
  <si>
    <t>FO0380</t>
  </si>
  <si>
    <t>VARRIN SA Peinture intérieure Lot n°17 Acompte n°03 -GRANDS CHÊNES</t>
  </si>
  <si>
    <t>FO0378</t>
  </si>
  <si>
    <t>ROTH ECHAFAUDAGES SA -Sit.n°11 -GRANDS CHÊNES</t>
  </si>
  <si>
    <t>FO0381</t>
  </si>
  <si>
    <t>WALO BERTSCHINGER SA Situation n°3 -GRANDS CHÊNES</t>
  </si>
  <si>
    <t>FO0372</t>
  </si>
  <si>
    <t>QUARTA Sàrl Menuiseries Sit.n°3 -GRANDS CHÊNES</t>
  </si>
  <si>
    <t>FO0356</t>
  </si>
  <si>
    <t>ALPIQ InTec ROMANDIE SA Acompte n°2 Ventilation -GRANDS CHÊNES</t>
  </si>
  <si>
    <t>FO0357</t>
  </si>
  <si>
    <t>FO0365</t>
  </si>
  <si>
    <t>LECOULTRE SERVICES Nettoyage poutres métalliques bât. MARS+Contrôle portes -GRANDS CHÊNES</t>
  </si>
  <si>
    <t>FO0366</t>
  </si>
  <si>
    <t>LECOULTRE SERVICES Dépoussiérage/Evacuation déchets MARS -GRANDS CHÊNES</t>
  </si>
  <si>
    <t>FO0367</t>
  </si>
  <si>
    <t>LECOULTRE SERVICES Nettoyage chantier MARS -GRANDS CHÊNES</t>
  </si>
  <si>
    <t>FO0376</t>
  </si>
  <si>
    <t>ROMANDE ENERGIE IMM "D" Raccordement -GRANDS CHÊNES</t>
  </si>
  <si>
    <t>FO0377</t>
  </si>
  <si>
    <t>ROMANDE ENERGIE COMMUNS IMM "ABCD" Raccordement -GRANDS CHÊNES</t>
  </si>
  <si>
    <t>FO0363</t>
  </si>
  <si>
    <t>JACQUES MASSON SA Carrelage/Faïences Acompte n°3 -GRANDS CHÊNES</t>
  </si>
  <si>
    <t>FO0494</t>
  </si>
  <si>
    <t>ASCENSEURS SCHINDLER SA -Ascenceurs Acompte n°4 -GRANDS CHÊNES</t>
  </si>
  <si>
    <t>FO0359</t>
  </si>
  <si>
    <t>INDUNI &amp; Cie SA -Béton FACTURE FINALE -GRANDS CHÊNES</t>
  </si>
  <si>
    <t>FO0360</t>
  </si>
  <si>
    <t>INDUNI &amp; Cie SA -Faux-plancher FACTURE FINALE -GRANDS CHÊNES</t>
  </si>
  <si>
    <t>FO0361</t>
  </si>
  <si>
    <t>INDUNI &amp; Cie SA -Assèchement bâtiment FACTURE FINALE -GRANDS CHÊNES</t>
  </si>
  <si>
    <t>FO0362</t>
  </si>
  <si>
    <t>INDUNI &amp; Cie SA - Divers FACTURE FINALE -GRANDS CHÊNES</t>
  </si>
  <si>
    <t>FO094</t>
  </si>
  <si>
    <t>FO0836</t>
  </si>
  <si>
    <t>GIRARDI &amp; Cie -Terrassement Canalisations Lot01 Facture finale -GRANDS CHÊNES</t>
  </si>
  <si>
    <t>FO0838</t>
  </si>
  <si>
    <t>FO0495</t>
  </si>
  <si>
    <t>CONSORTIUM SOCHAME Acompte n°5 Charpente Lambrissage Revêtement terrasse -GRANDS CHÊNES</t>
  </si>
  <si>
    <t>ENERPEAK AG -Ingénieurs Acompte n°17 JAN/MAR -GRANDS CHÊNES</t>
  </si>
  <si>
    <t>GIRARDI &amp; Cie - Aménagements extérieurs Lot14 Acompte n°1 -GRANDS CHÊNES</t>
  </si>
  <si>
    <t>BC003</t>
  </si>
  <si>
    <t>BC0007</t>
  </si>
  <si>
    <t>BCGe Intérêt s/Avance ferme 5050.29.08 s/6Mio &lt;90jrs&gt; TRIM1 -GRANDS CHÊNES</t>
  </si>
  <si>
    <t>BG0007</t>
  </si>
  <si>
    <t>BCGe CSTR Intérêt &lt;à2.25%&gt; TRIM1</t>
  </si>
  <si>
    <t>FO0497</t>
  </si>
  <si>
    <t>SOAGESMAT SA Location mat.chauffage FACT.FINALE -GRANDS CHÊNES</t>
  </si>
  <si>
    <t>FO0499</t>
  </si>
  <si>
    <t>FO055</t>
  </si>
  <si>
    <t>FO0500</t>
  </si>
  <si>
    <t>VARRIN SA Peinture intérieure Lot n°17 Acompte n°04 -GRANDS CHÊNES</t>
  </si>
  <si>
    <t>FO0491</t>
  </si>
  <si>
    <t>MEGA SA Revêtement coupe-feu -GRANDS CHÊNES</t>
  </si>
  <si>
    <t>FO0487</t>
  </si>
  <si>
    <t>Menuiserie MAYLAND Sàrl -Acompte n°13 -GRANDS CHÊNES</t>
  </si>
  <si>
    <t>FO0496</t>
  </si>
  <si>
    <t>ROTH ECHAFAUDAGES SA -Sit.n°12 -GRANDS CHÊNES</t>
  </si>
  <si>
    <t>KUOENEN RENE STORES Système de commande gestion du vent -GRANDS CHÊNES</t>
  </si>
  <si>
    <t>KUOENEN RENE STORES Support armature -GRANDS CHÊNES</t>
  </si>
  <si>
    <t>KUOENEN RENE STORES Stores Armature Toiles -FACT.FINALE n°2 -GRANDS CHÊNES</t>
  </si>
  <si>
    <t>FO0476</t>
  </si>
  <si>
    <t>FO0477</t>
  </si>
  <si>
    <t>Menuiserie MAYLAND Traitement fenêtre -GRANDS CHÊNES</t>
  </si>
  <si>
    <t>FO0489</t>
  </si>
  <si>
    <t>Menuiserie MAYLAND Menuiseries extérieures -GRANDS CHÊNES</t>
  </si>
  <si>
    <t>FO0490</t>
  </si>
  <si>
    <t>Menuiserie MAYLAND Volets bois -GRANDS CHÊNES</t>
  </si>
  <si>
    <t>FO0501</t>
  </si>
  <si>
    <t>WALO BERTSCHINGER SA Situation n°4 -GRANDS CHÊNES</t>
  </si>
  <si>
    <t>FO057</t>
  </si>
  <si>
    <t>FO0503</t>
  </si>
  <si>
    <t>VARRIN SA Plâtrerie Gypsage Lot n°16 FACT.FINALE -GRANDS CHÊNES</t>
  </si>
  <si>
    <t>FO058</t>
  </si>
  <si>
    <t>FO0527</t>
  </si>
  <si>
    <t>PORTALES BONNET  Neoflam azur  &lt;à CHF66.70&gt; -GRANDS CHÊNES</t>
  </si>
  <si>
    <t>FO0492</t>
  </si>
  <si>
    <t>OUVRAGES METALLIQUES SA Acompte n°02 Boîtes aux lettres Support vélos Etc. -GRANDS CHÊNES</t>
  </si>
  <si>
    <t>FO0479</t>
  </si>
  <si>
    <t>LECOULTRE SERVICES Evacuation déchets MARS -GRANDS CHÊNES</t>
  </si>
  <si>
    <t>FO0480</t>
  </si>
  <si>
    <t>LECOULTRE SERVICES Nettoyage poutres métalliques bât.D MARS -GRANDS CHÊNES</t>
  </si>
  <si>
    <t>FO0481</t>
  </si>
  <si>
    <t>LECOULTRE SERVICES Dépoussiérage/Evacuation déchets Bât.D MARS -GRANDS CHÊNES</t>
  </si>
  <si>
    <t>FO0482</t>
  </si>
  <si>
    <t>LECOULTRE SERVICES Dépoussiérage/Evacuation déchets Bât.C+D MARS -GRANDS CHÊNES</t>
  </si>
  <si>
    <t>LECOULTRE SERVICES Evacuation déchets AVRIL -GRANDS CHÊNES</t>
  </si>
  <si>
    <t>FO0484</t>
  </si>
  <si>
    <t>FO0485</t>
  </si>
  <si>
    <t>FO0486</t>
  </si>
  <si>
    <t>LECOULTRE SERVICES Nettoyage chantier AVRIL -GRANDS CHÊNES</t>
  </si>
  <si>
    <t>FO0493</t>
  </si>
  <si>
    <t>OUVRAGES METALLIQUES SA Acompte n°01 Equipements fixes -GRANDS CHÊNES</t>
  </si>
  <si>
    <t>FO0507</t>
  </si>
  <si>
    <t>BADEL FELIX &amp;Cie SA -Installations électriques Sit.n°9 complément -GRANDS CHÊNES</t>
  </si>
  <si>
    <t>FO0508</t>
  </si>
  <si>
    <t>BADEL FELIX &amp;Cie SA -Installations électriques Sit.n°10 -GRANDS CHÊNES</t>
  </si>
  <si>
    <t>NOURELDIN Karim Projet artistique Acompte n°2 -GRANDS CHÊNES</t>
  </si>
  <si>
    <t>FO0514</t>
  </si>
  <si>
    <t>D.E.S SYSTEMES DE SECURITE SA -Installation sprinkler N°03 -GRANDS CHÊNES</t>
  </si>
  <si>
    <t>BELSOL-MITTERER SA Parquets PPE Acompte n°2 -GRANDS CHÊNES</t>
  </si>
  <si>
    <t>BUNQ SA - Architectes SIA -Honoraires Acompte n°16 -GRANDS CHÊNES</t>
  </si>
  <si>
    <t>FO0506</t>
  </si>
  <si>
    <t>ASCENSEURS SCHINDLER SA -Ascenceurs Acompte n°5 -GRANDS CHÊNES</t>
  </si>
  <si>
    <t>FO0504</t>
  </si>
  <si>
    <t>ALESSIO GIANFREDA Sàrl Volets Saturateur pour bois Acompte n°1 -GRANDS CHÊNES</t>
  </si>
  <si>
    <t>FO0532</t>
  </si>
  <si>
    <t>ROMANDE E TRIM1 Acompte -RteCoudres Communs -Provisoire Armoire RE4906 -GRANDS CHÊNES</t>
  </si>
  <si>
    <t>FO0505</t>
  </si>
  <si>
    <t>ALPIQ InTec ROMANDIE SA Acompte n°3 Ventilation -GRANDS CHÊNES</t>
  </si>
  <si>
    <t>FO0515</t>
  </si>
  <si>
    <t>ECOSERVICES SA -Plan gestion déchets et GESDEC &lt;Suivi chantiers:NOV2014/AVRIL2016&gt; -GRANDS CHÊNES</t>
  </si>
  <si>
    <t>FO0528</t>
  </si>
  <si>
    <t>PSS INTERSERVICE SA Traitement façades -GRANDS CHÊNES</t>
  </si>
  <si>
    <t>FO0509</t>
  </si>
  <si>
    <t>BAUD TAVELLI SA Cylindres provisoires</t>
  </si>
  <si>
    <t>FO0536</t>
  </si>
  <si>
    <t>TRANSVOIRIE SA Containers/Elèvements -GRANDS CHÊNES</t>
  </si>
  <si>
    <t>FO0537</t>
  </si>
  <si>
    <t>FO059</t>
  </si>
  <si>
    <t>FO0521</t>
  </si>
  <si>
    <t>JACQUES MASSON SA Carrelage/Faïences Acompte n°4 -GRANDS CHÊNES</t>
  </si>
  <si>
    <t>FO0538</t>
  </si>
  <si>
    <t>VARRIN SA Peinture intérieure Lot n°17 Acompte n°05 -GRANDS CHÊNES</t>
  </si>
  <si>
    <t>FO0533</t>
  </si>
  <si>
    <t>ROTH ECHAFAUDAGES SA -FACT.FINALE -GRANDS CHÊNES</t>
  </si>
  <si>
    <t>FO0524</t>
  </si>
  <si>
    <t>MERC ALU Sàrl Location pont roulant -GRANDS CHÊNES</t>
  </si>
  <si>
    <t>FO0529</t>
  </si>
  <si>
    <t>QUARTA Sàrl Agencement cuisines PPE Sit.n°3 -GRANDS CHENES</t>
  </si>
  <si>
    <t>FO0530</t>
  </si>
  <si>
    <t>QUARTA Sàrl Aménagement extérieur Bancs Sit.n°1 -GRANDS CHENES</t>
  </si>
  <si>
    <t>FO0531</t>
  </si>
  <si>
    <t>QUARTA Sàrl Parois EI60 parking Sit.n°1 -GRANDS CHENES</t>
  </si>
  <si>
    <t>FO0901</t>
  </si>
  <si>
    <t>REGENT APPAREILS ECLAIRAGE SA Plafonnier Luminaire - GRANDS CHÊNES</t>
  </si>
  <si>
    <t>FO095</t>
  </si>
  <si>
    <t>FO0861</t>
  </si>
  <si>
    <t>SENALADA CHAUFFAGE Acompte n°8 -GRANDS CHÊNES</t>
  </si>
  <si>
    <t>FO0522</t>
  </si>
  <si>
    <t>Menuiserie MAYLAND -Acompte n°14(17) -GRANDS CHÊNES</t>
  </si>
  <si>
    <t>FO0534</t>
  </si>
  <si>
    <t>SOAGESMAT SA Aérochauffeur Rallonge -GRANDS CHÊNES</t>
  </si>
  <si>
    <t>FO0853</t>
  </si>
  <si>
    <t>REGENT APPAREILS ECLAIRAGE SA Règlette Lampe Luminaire de chantier - GRANDS CHÊNES</t>
  </si>
  <si>
    <t>FO0512</t>
  </si>
  <si>
    <t>DENTAN G. SA Toiture ABCD: Réparation -GRANDS CHÊNES</t>
  </si>
  <si>
    <t>FO0513</t>
  </si>
  <si>
    <t>DENTAN G. SA Etanchéïté Lot.21 FACT.FINALE -GRANDS CHÊNES</t>
  </si>
  <si>
    <t>FO0516</t>
  </si>
  <si>
    <t>LECOULTRE SERVICES Nettoyage chantier MAI -GRANDS CHÊNES</t>
  </si>
  <si>
    <t>FO0517</t>
  </si>
  <si>
    <t>LECOULTRE SERVICES Evacuation déchets attiques ABCD MAI -GRANDS CHÊNES</t>
  </si>
  <si>
    <t>FO0518</t>
  </si>
  <si>
    <t>LECOULTRE SERVICES Dépoussiérage/Evacuation déchets Bât.C+D AVRIL -GRANDS CHÊNES</t>
  </si>
  <si>
    <t>FO0519</t>
  </si>
  <si>
    <t>FO0520</t>
  </si>
  <si>
    <t>FO092</t>
  </si>
  <si>
    <t>FO0820</t>
  </si>
  <si>
    <t>BUFFET, BOYMOND -Honoraires hors adjudication JANV/AVRIL -GRANDS CHÊNES</t>
  </si>
  <si>
    <t>FO0535</t>
  </si>
  <si>
    <t>CONSORTIUM SOCHAME Echantillons Essais matériaux -GRANDS CHÊNES</t>
  </si>
  <si>
    <t>FO0862</t>
  </si>
  <si>
    <t>CONSORTIUM SOCHAME Facture finale CFC214 Construction bois -GRANDS CHÊNES</t>
  </si>
  <si>
    <t>FO0523</t>
  </si>
  <si>
    <t>Menuiserie MAYLAND -Acompte n°15(18) -GRANDS CHÊNES</t>
  </si>
  <si>
    <t>FO0525</t>
  </si>
  <si>
    <t>OUVRAGES METALLIQUES SA Acompte n°03 Ouvrages métalliques courants -GRANDS CHÊNES</t>
  </si>
  <si>
    <t>FO0526</t>
  </si>
  <si>
    <t>OUVRAGES METALLIQUES SA Acompte n°02 Equipements fixes -GRANDS CHÊNES</t>
  </si>
  <si>
    <t>FO0863</t>
  </si>
  <si>
    <t>KULL G. AG LUNOR Assèchement bât.A -GRANDS CHÊNES</t>
  </si>
  <si>
    <t>FO0510</t>
  </si>
  <si>
    <t>BUNQ SA - Architectes SIA -Honoraires et débours Demandes autorisation commerce -GRANDS CHÊNES</t>
  </si>
  <si>
    <t>FO0511</t>
  </si>
  <si>
    <t>BUNQ SA - Architectes SIA -Débours JAN/AVR -GRANDS CHÊNES</t>
  </si>
  <si>
    <t>FO0822</t>
  </si>
  <si>
    <t>ENERPEAK AG -Ingénieurs Acompte n°18 AVR/MAI -GRANDS CHÊNES</t>
  </si>
  <si>
    <t>FO0824</t>
  </si>
  <si>
    <t>GIRARDI &amp; Cie - Aménagements extérieurs Lot14 Acompte n°2 -GRANDS CHÊNES</t>
  </si>
  <si>
    <t>FO0827</t>
  </si>
  <si>
    <t>CONDECTA Cabine WC (2*) -GRANDS CHÊNES</t>
  </si>
  <si>
    <t>FO0829</t>
  </si>
  <si>
    <t>FO100</t>
  </si>
  <si>
    <t>FO0880</t>
  </si>
  <si>
    <t>JACQUES MASSON SA Carrelage/Faïences Acompte n°5 -GRANDS CHÊNES</t>
  </si>
  <si>
    <t>FO0830</t>
  </si>
  <si>
    <t>VARRIN SA Peinture intérieure Lot n°17 Acompte n°0 -GRANDS CHÊNES</t>
  </si>
  <si>
    <t>FO0819</t>
  </si>
  <si>
    <t>BELSOL-MITTERER SA Parquets PPE Acompte n°3 -GRANDS CHÊNES</t>
  </si>
  <si>
    <t>FO0831</t>
  </si>
  <si>
    <t>WALO BERTSCHINGER SA Situation n°5 -GRANDS CHÊNES</t>
  </si>
  <si>
    <t>FO0832</t>
  </si>
  <si>
    <t>WALO BERTSCHINGER SA Réfection chape bâtiment A Lot n°19 AVRIL -GRANDS CHÊNES</t>
  </si>
  <si>
    <t>FO0833</t>
  </si>
  <si>
    <t>WALO BERTSCHINGER SA Réfection chape bâtiment D Lot n°19 AVRIL -GRANDS CHÊNES</t>
  </si>
  <si>
    <t>FO0886</t>
  </si>
  <si>
    <t>QUARTA Sàrl Menuiseries Sit.n°4 -GRANDS CHÊNES</t>
  </si>
  <si>
    <t>FO0826</t>
  </si>
  <si>
    <t>Menuiserie MAYLAND -Acompte n°19 -GRANDS CHÊNES</t>
  </si>
  <si>
    <t>FO0823</t>
  </si>
  <si>
    <t>ALESSIO GIANFREDA Sàrl Volets Saturateur pour bois Acompte n°2 -GRANDS CHÊNES</t>
  </si>
  <si>
    <t>FO0825</t>
  </si>
  <si>
    <t>GIRARDI &amp; Cie - Aménagements extérieurs Lot14 Acompte n°3 -GRANDS CHÊNES</t>
  </si>
  <si>
    <t>FO0821</t>
  </si>
  <si>
    <t>BUNQ SA - Architectes SIA -Honoraires Acompte n°17 -GRANDS CHÊNES</t>
  </si>
  <si>
    <t>FO0818</t>
  </si>
  <si>
    <t>DALE - Aménagt Logement Energie -APA 45089 -Emolument administratif - GRANDS CHÊNES</t>
  </si>
  <si>
    <t>FO096</t>
  </si>
  <si>
    <t>FO0867</t>
  </si>
  <si>
    <t>LECOULTRE SERVICES Nettoyage chantier JUIN -GRANDS CHÊNES</t>
  </si>
  <si>
    <t>FO0852</t>
  </si>
  <si>
    <t>RAYMOND E.MOSER SA -Sit.n°9 -GRANDS CHÊNES</t>
  </si>
  <si>
    <t>FO0845</t>
  </si>
  <si>
    <t>NOURELDIN Karim Projet artistique Acompte n°4 Sol/paliers -GRANDS CHÊNES</t>
  </si>
  <si>
    <t>FO0846</t>
  </si>
  <si>
    <t>NOURELDIN Karim Projet artistique Acompte n°3 Mural zone parkings -GRANDS CHÊNES</t>
  </si>
  <si>
    <t>FO0848</t>
  </si>
  <si>
    <t>PSS INTERSERVICE SA Traitement intérieur Acompte n°3 -GRANDS CHÊNES</t>
  </si>
  <si>
    <t>FO0849</t>
  </si>
  <si>
    <t>PSS INTERSERVICE SA Traitement façades Acompte n°2 -GRANDS CHÊNES</t>
  </si>
  <si>
    <t>BC006</t>
  </si>
  <si>
    <t>BC0017</t>
  </si>
  <si>
    <t>BCGe Intérêts s/Avance ferme 5050.29.08 TRIM2 -GRANDS CHÊNES</t>
  </si>
  <si>
    <t>BG0018</t>
  </si>
  <si>
    <t>BCGe CSTR Intérêt &lt;à2.25%&gt; TRIM2</t>
  </si>
  <si>
    <t>FO0835</t>
  </si>
  <si>
    <t>ECOSERVICES SA -Plan gestion déchets et GESDEC &lt;Suivi chantiers: NOV2014/AOÛT2016&gt; -GRANDS CHÊNES</t>
  </si>
  <si>
    <t>FO0844</t>
  </si>
  <si>
    <t>CONDECTA Location cabine WC (2*) -GRANDS CHÊNES</t>
  </si>
  <si>
    <t>FO0865</t>
  </si>
  <si>
    <t>TRANSVOIRIE SA Transport/Vidange benne DCMI/BOIS/DECHETS/PAPIER Juin -GRANDS CHÊNES</t>
  </si>
  <si>
    <t>FO131</t>
  </si>
  <si>
    <t>FO1143</t>
  </si>
  <si>
    <t>VARRIN SA Peinture intérieure Lot n°17 Acompte n°07 -GRANDS CHÊNES</t>
  </si>
  <si>
    <t>FO097</t>
  </si>
  <si>
    <t>FO0864</t>
  </si>
  <si>
    <t>TAPERNOUX SA  Installations sanitaires Sit.n°4 -GRANDS CHÊNES</t>
  </si>
  <si>
    <t>FO1144</t>
  </si>
  <si>
    <t>BADEL FELIX Installations électriques Sit.n°10 complément -GRANDS CHÊNES</t>
  </si>
  <si>
    <t>FO0850</t>
  </si>
  <si>
    <t>QUARTA Sàrl Agencement cuisines PPE Sit.n°4 -GRANDS CHENES</t>
  </si>
  <si>
    <t>FO0851</t>
  </si>
  <si>
    <t>QUARTA Sàrl Parois EI60 parking Sit.n°2 -GRANDS CHENES</t>
  </si>
  <si>
    <t>FO0854</t>
  </si>
  <si>
    <t>ROMANDE E TRIM2 COUDRES17 IMM "D" &lt;Acompte&gt; -GRANDS CHÊNES</t>
  </si>
  <si>
    <t>FO0855</t>
  </si>
  <si>
    <t>ROMANDE E TRIM2 COUDRES19 IMM "BB" &lt;Acompte&gt; -GRANDS CHÊNES</t>
  </si>
  <si>
    <t>FO0856</t>
  </si>
  <si>
    <t>ROMANDE E TRIM2 COUDRES21 IMM "BA" &lt;Acompte&gt; -GRANDS CHÊNES</t>
  </si>
  <si>
    <t>FO0857</t>
  </si>
  <si>
    <t>ROMANDE E TRIM2 COUDRES21 APPART IMM "BA 32" &lt;Acompte&gt; -GRANDS CHÊNES</t>
  </si>
  <si>
    <t>FO0858</t>
  </si>
  <si>
    <t>ROMANDE E TRIM2 COUDRES25 IMM "AA" &lt;Acompte&gt; -GRANDS CHÊNES</t>
  </si>
  <si>
    <t>FO0859</t>
  </si>
  <si>
    <t>ROMANDE E TRIM2 COUDRES25 Parking &lt;Acompte&gt; -GRANDS CHÊNES</t>
  </si>
  <si>
    <t>FO0866</t>
  </si>
  <si>
    <t>ROMANDE E TRIM2 COUDRES23 IMM "AB" &lt;Acompte&gt; -GRANDS CHÊNES</t>
  </si>
  <si>
    <t>FO0890</t>
  </si>
  <si>
    <t>QUARTA Sàrl Agencement cuisines PPE Facture finale -GRANDS CHENES</t>
  </si>
  <si>
    <t>FO0837</t>
  </si>
  <si>
    <t>GIRARDI &amp; Cie - Aménagements extérieurs Lot14 Acompte n°4 -GRANDS CHÊNES</t>
  </si>
  <si>
    <t>FO0839</t>
  </si>
  <si>
    <t>LECOULTRE SERVICES Arrosage JUILLET -GRANDS CHÊNES</t>
  </si>
  <si>
    <t>FO0840</t>
  </si>
  <si>
    <t>LECOULTRE SERVICES Evacuation déchets JUILLET -GRANDS CHÊNES</t>
  </si>
  <si>
    <t>FO0841</t>
  </si>
  <si>
    <t>LECOULTRE SERVICES Fermeture/Extinction lumières JUILLET -GRANDS CHÊNES</t>
  </si>
  <si>
    <t>FO0842</t>
  </si>
  <si>
    <t>LECOULTRE SERVICES Enlèvement protection au sol JUILLET -GRANDS CHÊNES</t>
  </si>
  <si>
    <t>FO0847</t>
  </si>
  <si>
    <t>OUVRAGES METALLIQUES SA Acompte n°04 Ouvrages métalliques courants -GRANDS CHÊNES</t>
  </si>
  <si>
    <t>FO0834</t>
  </si>
  <si>
    <t>ALESSIO GIANFREDA Sàrl Volets Saturateur pour bois Décompte final -GRANDS CHÊNES</t>
  </si>
  <si>
    <t>FO0843</t>
  </si>
  <si>
    <t>Menuiserie MAYLAND -Acompte n°20 -GRANDS CHÊNES</t>
  </si>
  <si>
    <t>FO0860</t>
  </si>
  <si>
    <t>ROMANDE E TRIM2 Acompte -RteCoudres Communs -Provisoire Armoire RE4906 -GRANDS CHÊNES</t>
  </si>
  <si>
    <t>FO102</t>
  </si>
  <si>
    <t>FO0871</t>
  </si>
  <si>
    <t>BURGENER SA Miroirs -GRANDS CHÊNES</t>
  </si>
  <si>
    <t>BG007</t>
  </si>
  <si>
    <t>BG0022</t>
  </si>
  <si>
    <t>BCGe CSTR Intérêt &lt;0.55%&gt; 5052.90.73 1.35Mio &lt;169jrs&gt;</t>
  </si>
  <si>
    <t>BG0023</t>
  </si>
  <si>
    <t>BCGe CSTR Intérêt &lt;0.55%&gt; 5054.65.52 3.9Mio &lt;52jrs&gt;</t>
  </si>
  <si>
    <t>FO0887</t>
  </si>
  <si>
    <t>QUARTA Sàrl Menuiseries Sit.n°5 -GRANDS CHÊNES</t>
  </si>
  <si>
    <t>FO0870</t>
  </si>
  <si>
    <t>ASCENSEURS SCHINDLER SA -Ascenceurs Acompte n°6 -GRANDS CHÊNES</t>
  </si>
  <si>
    <t>FO0872</t>
  </si>
  <si>
    <t>ENERPEAK AG -Ingénieurs Acompte n°19 JUIN/JUILLET -GRANDS CHÊNES</t>
  </si>
  <si>
    <t>FO0874</t>
  </si>
  <si>
    <t>KULL G. AG LUNOR Location déshumidificateur et HIT-150 groupe Séchage chape BB22 -GRANDS CHÊNES</t>
  </si>
  <si>
    <t>FO0875</t>
  </si>
  <si>
    <t>KULL G. AG LUNOR Location déshumidificateur/Ventilateur Séchage parking SS -GRANDS CHÊNES</t>
  </si>
  <si>
    <t>FO0884</t>
  </si>
  <si>
    <t>PSS INTERSERVICE SA Traitement intérieur Acompte n°4 -GRANDS CHÊNES</t>
  </si>
  <si>
    <t>FO0885</t>
  </si>
  <si>
    <t>PSS INTERSERVICE SA Traitement façades Acompte n°5 -GRANDS CHÊNES</t>
  </si>
  <si>
    <t>FO125</t>
  </si>
  <si>
    <t>FO1136</t>
  </si>
  <si>
    <t>TRANSVOIRIE Transport/Vidange benne BOIS/DECHETS/PAPIER Juillet -GRANDS CHÊNES</t>
  </si>
  <si>
    <t>BG008</t>
  </si>
  <si>
    <t>BG0024</t>
  </si>
  <si>
    <t>BCGe CSTR Intérêt &lt;à0.55%&gt; s/3,632Mio 5044.55.82 &lt;221jrs&gt; 24dec/01août -SEMESTRE1</t>
  </si>
  <si>
    <t>FO0876</t>
  </si>
  <si>
    <t>LECOULTRE SERVICES Arrosage mur végétal JUILLET -GRANDS CHÊNES</t>
  </si>
  <si>
    <t>FO126</t>
  </si>
  <si>
    <t>FO1121</t>
  </si>
  <si>
    <t>REGENT APPAREILS ECLAIRAGE Luminaire -GRANDS CHÊNES</t>
  </si>
  <si>
    <t>FO099</t>
  </si>
  <si>
    <t>FO0869</t>
  </si>
  <si>
    <t>BUNQ SA - Architectes SIA -Moins-values BELSOL/MASSON/QUARTA/VARRIN  -GRANDS CHÊNES</t>
  </si>
  <si>
    <t>FO0888</t>
  </si>
  <si>
    <t>SCHULTHESS MASCHINEN Lave-linge Sèche-linge -GRANDS CHÊNES</t>
  </si>
  <si>
    <t>FO0873</t>
  </si>
  <si>
    <t>FO0883</t>
  </si>
  <si>
    <t>FO0877</t>
  </si>
  <si>
    <t>LECOULTRE SERVICES Arrosage mur végétal AOÛT -GRANDS CHÊNES</t>
  </si>
  <si>
    <t>FO0878</t>
  </si>
  <si>
    <t>LECOULTRE SERVICES Fermeture/Extinction lumières AOÛT -GRANDS CHÊNES</t>
  </si>
  <si>
    <t>FO0879</t>
  </si>
  <si>
    <t>FO0889</t>
  </si>
  <si>
    <t>WALO BERTSCHINGER SA Situation n°6 Chapes Lot n°19 -GRANDS CHÊNES</t>
  </si>
  <si>
    <t>FO098</t>
  </si>
  <si>
    <t>FO0868</t>
  </si>
  <si>
    <t>LOVE CHICK Menu (150*) Acompte 50% -GRANDS CHÊNES</t>
  </si>
  <si>
    <t>FO0881</t>
  </si>
  <si>
    <t>JACQUES MASSON SA Carrelage/Faïences Acompte n°6 -GRANDS CHÊNES</t>
  </si>
  <si>
    <t>FO0882</t>
  </si>
  <si>
    <t>Menuiserie MAYLAND -Acompte n°21 -GRANDS CHÊNES</t>
  </si>
  <si>
    <t>FO0899</t>
  </si>
  <si>
    <t>MEGA SA Inondation sanitaires Réfection coupe-feu -GRANDS CHÊNES</t>
  </si>
  <si>
    <t>FO1135</t>
  </si>
  <si>
    <t>TRANSVOIRIE Transport/Vidange benne Complément Juin/Juillet Chantier -GRANDS CHÊNES</t>
  </si>
  <si>
    <t>FO0914</t>
  </si>
  <si>
    <t>SCHULTHESS MASCHINEN Lave-linge Sèche-linge Facture finale -GRANDS CHÊNES</t>
  </si>
  <si>
    <t>FO0891</t>
  </si>
  <si>
    <t>ALESSIO GIANFREDA Sàrl Volets Saturateur pour bois Décompte final Supplément -GRANDS CHÊNES</t>
  </si>
  <si>
    <t>FO0893</t>
  </si>
  <si>
    <t>BUFFET, BOYMOND -Honoraires JUIN/AOÛT -GRANDS CHÊNES</t>
  </si>
  <si>
    <t>BG0028</t>
  </si>
  <si>
    <t>BCGe CSTR Intérêt 5055.37.12 &lt;à?%&gt; s/2,173Mio &lt;?jrs&gt; JJMMM/JJMMM -SEMESTRE ?</t>
  </si>
  <si>
    <t>BG0029</t>
  </si>
  <si>
    <t>BCGe CSTR Intérêt 5052.29.70 &lt;à%&gt; s/3,632Mio &lt;?jrs&gt; JJMMM/JJMMM SEMESTRE ?</t>
  </si>
  <si>
    <t>BCGe CSTR Intérêt 5054.65.52 &lt;à%&gt; s/3,9Mio &lt;jrs&gt; JJMMM/JJMMM SEMESTRE ?</t>
  </si>
  <si>
    <t>BG0031</t>
  </si>
  <si>
    <t>BCGe CSTR Intérêt 5052.90.73 &lt;à%&gt; s/1,35Mio &lt;jrs&gt; JJMMM/JJMMM SEMESTRE ?</t>
  </si>
  <si>
    <t>FO0892</t>
  </si>
  <si>
    <t>BAUD TAVELLI SA Mise en passe CFC 275 -GRANDS ChÊNES</t>
  </si>
  <si>
    <t>FO0895</t>
  </si>
  <si>
    <t>ECOSERVICES SA -Plan gestion déchets et GESDEC &lt;Suivi chantiers&gt;  Acompte n°11 -GRANDS CHÊNES</t>
  </si>
  <si>
    <t>FO1137</t>
  </si>
  <si>
    <t>TRANSVOIRIE Transport/Vidange benne DCMI/BOIS/DECHETS/PAPIER/FERRAILLE Août -GRANDS CHÊNES</t>
  </si>
  <si>
    <t>FO1151</t>
  </si>
  <si>
    <t>ENERPEAK AG -Ingénieurs Acompte n°20 AOUT -GRANDS CHÊNES</t>
  </si>
  <si>
    <t>FO0915</t>
  </si>
  <si>
    <t>CONSORTIUM SOCHAME Modification dalles loggias -GRANDS CHÊNES</t>
  </si>
  <si>
    <t>FO127</t>
  </si>
  <si>
    <t>FO1134</t>
  </si>
  <si>
    <t>SWISSCOM (suisse) SA Internet parking et activation AOÛT -GRANDS CHÊNES</t>
  </si>
  <si>
    <t>FO0894</t>
  </si>
  <si>
    <t>CelEauToit SA HARNISCH -Alimentation eau non-potable nouvelle fontaine Etape n°2 -GRANDS CHÊNES</t>
  </si>
  <si>
    <t>FO0896</t>
  </si>
  <si>
    <t>FO129</t>
  </si>
  <si>
    <t>FO1140</t>
  </si>
  <si>
    <t>QUARTA Sàrl Aménagement extérieur Bancs FACTURE FINALE -GRANDS CHENES</t>
  </si>
  <si>
    <t>FO1141</t>
  </si>
  <si>
    <t>Menuiserie MAYLAND Volets en bois FACTURE FINALE -GRANDS CHÊNES</t>
  </si>
  <si>
    <t>FO0897</t>
  </si>
  <si>
    <t>LECOULTRE SERVICES Evacuation protection sol/Nettoyage cage escalier Bât D SEPT -GRANDS CHÊNES</t>
  </si>
  <si>
    <t>FO0898</t>
  </si>
  <si>
    <t>LECOULTRE SERVICES Tuyau arrosage/Raccord robinet -GRANDS CHÊNES</t>
  </si>
  <si>
    <t>FO0900</t>
  </si>
  <si>
    <t>CONDECTA Cabine WC (1*) -GRANDS CHÊNES</t>
  </si>
  <si>
    <t>FO1142</t>
  </si>
  <si>
    <t>ASCENSEURS SCHINDLER SA -Ascenceurs FACTURE FINALE -GRANDS CHÊNES</t>
  </si>
  <si>
    <t>FO0902</t>
  </si>
  <si>
    <t>ROMANDE E TRIM3 COUDRES15 Rez/Appart C01 &lt;Décompte&gt; -GRANDS CHÊNES</t>
  </si>
  <si>
    <t>FO0903</t>
  </si>
  <si>
    <t>ROMANDE E TRIM3 COUDRES15 Rez/Appart C02 &lt;Décompte&gt; -GRANDS CHÊNES</t>
  </si>
  <si>
    <t>FO0904</t>
  </si>
  <si>
    <t>ROMANDE E TRIM3 COUDRES15 1er/Appart C11 &lt;Décompte&gt; -GRANDS CHÊNES</t>
  </si>
  <si>
    <t>FO0905</t>
  </si>
  <si>
    <t>ROMANDE E TRIM3 COUDRES15 1er/Appart C12 &lt;Décompte&gt; -GRANDS CHÊNES</t>
  </si>
  <si>
    <t>FO0906</t>
  </si>
  <si>
    <t>ROMANDE E TRIM3 COUDRES15 3ème/Appart C31 &lt;Décompte&gt; -GRANDS CHÊNES</t>
  </si>
  <si>
    <t>FO0907</t>
  </si>
  <si>
    <t>ROMANDE E TRIM3 COUDRES15 3ème/Appart C32 &lt;Décompte&gt; -GRANDS CHÊNES</t>
  </si>
  <si>
    <t>FO0908</t>
  </si>
  <si>
    <t>ROMANDE E TRIM3 COUDRES19 Rez/Appart BB01 &lt;Décompte&gt; -GRANDS CHÊNES</t>
  </si>
  <si>
    <t>ROMANDE E TRIM3 COUDRES19 1er/Appart BB11 &lt;Décompte&gt; -GRANDS CHÊNES</t>
  </si>
  <si>
    <t>FO0910</t>
  </si>
  <si>
    <t>ROMANDE E TRIM3 COUDRES21 Rez/Appart BA01 &lt;Décompte&gt; -GRANDS CHÊNES</t>
  </si>
  <si>
    <t>FO0911</t>
  </si>
  <si>
    <t>ROMANDE E TRIM3 COUDRES21 1er/Appart BA11 &lt;Décompte&gt; -GRANDS CHÊNES</t>
  </si>
  <si>
    <t>FO0912</t>
  </si>
  <si>
    <t>ROMANDE E TRIM3 COUDRES21 2ème/Appart BA22 &lt;Décompte&gt; -GRANDS CHÊNES</t>
  </si>
  <si>
    <t>FO0913</t>
  </si>
  <si>
    <t>ROMANDE E TRIM3 RteCoudres Communs &lt;Décompte&gt; -GRANDS CHÊNES</t>
  </si>
  <si>
    <t>FO1156</t>
  </si>
  <si>
    <t>RAYMOND E.MOSER SA -Sit.n°10 -GRANDS CHÊNES</t>
  </si>
  <si>
    <t>FO1105</t>
  </si>
  <si>
    <t>PRADERVAND NICOLAS Jus pommes -GRANDS CHÊNES</t>
  </si>
  <si>
    <t>FO1118</t>
  </si>
  <si>
    <t>PSS INTERSERVICE SA Traitement cosmétique intérieur FACTURE FINALE -GRANDS CHÊNES</t>
  </si>
  <si>
    <t>FO1119</t>
  </si>
  <si>
    <t>PSS INTERSERVICE SA Traitement cosmétique façades FACTURE FINALE -GRANDS CHÊNES</t>
  </si>
  <si>
    <t>FO1111</t>
  </si>
  <si>
    <t>Menuiserie MAYLAND Menuierie métal Lot n°26 FACTURE FINALE -GRANDS CHÊNES</t>
  </si>
  <si>
    <t>BC009</t>
  </si>
  <si>
    <t>BC0025</t>
  </si>
  <si>
    <t>BCGe Intérêts s/Avance ferme 5050.29.08 TRIM3 -GRANDS CHÊNES</t>
  </si>
  <si>
    <t>BG0044</t>
  </si>
  <si>
    <t>BCGe CSTR Intérêt &lt;à 2.25%&gt; TRIM3</t>
  </si>
  <si>
    <t>BCGe CSTR Bouclement Intérêt négatif &lt;à -0.75%&gt; &lt;18août/30sept&gt; TRIM3</t>
  </si>
  <si>
    <t>FO1108</t>
  </si>
  <si>
    <t>DDM Sàrl - BUFFET GARE CELIGNY Bons-cadeau -GRANDS CHÊNES</t>
  </si>
  <si>
    <t>FO1120</t>
  </si>
  <si>
    <t>RAYMOND E.MOSER SA -Débours au 30septembre -GRANDS CHÊNES</t>
  </si>
  <si>
    <t>FO1138</t>
  </si>
  <si>
    <t>TRANSVOIRIE Transport/Vidange benne DECHETS Septembre -GRANDS CHÊNES</t>
  </si>
  <si>
    <t>FO1152</t>
  </si>
  <si>
    <t>ENERPEAK AG -Ingénieurs Acompte n°21 SEPTEMBRE -GRANDS CHÊNES</t>
  </si>
  <si>
    <t>OD002</t>
  </si>
  <si>
    <t>OD0100</t>
  </si>
  <si>
    <t>RAI/BCGe Int. redistribués s/Avance terme fixe 4Mio 54% s/84'400.- -2015 &lt;9mois&gt;</t>
  </si>
  <si>
    <t>FO128</t>
  </si>
  <si>
    <t>FO1106</t>
  </si>
  <si>
    <t>PIO TROIANO EPICERIE LAITERIE Glaces -GRANDS CHÊNES</t>
  </si>
  <si>
    <t>FO1109</t>
  </si>
  <si>
    <t>LEVA Patrick BOUCHERIE Pâtés Croissants -GRANDS CHÊNES</t>
  </si>
  <si>
    <t>FO1104</t>
  </si>
  <si>
    <t>BRASSERIE COUDRES BAUDET FABIEN Bière -GRANDS CHÊNES</t>
  </si>
  <si>
    <t>FO1110</t>
  </si>
  <si>
    <t>LOVE CHICK Menu (200*) &lt;Solde&gt; -GRANDS CHÊNES</t>
  </si>
  <si>
    <t>FO1115</t>
  </si>
  <si>
    <t>NOURELDIN Karim Projet artistique Sol/paliers FACTURE FINALE -GRANDS CHÊNES</t>
  </si>
  <si>
    <t>FO1139</t>
  </si>
  <si>
    <t>CI TELECOMMUNICATION ET SECURITE SECURITON SIEMENS Raccordement/Abt alarmNET SEPT/DEC -GRANDS CHÊNES</t>
  </si>
  <si>
    <t>FO1112</t>
  </si>
  <si>
    <t>Menuiserie MAYLAND Serrurerie volets Rails HAWA FACTURE FINALE -GRANDS CHÊNES</t>
  </si>
  <si>
    <t>FO1113</t>
  </si>
  <si>
    <t>Menuiserie MAYLAND Traitement fenêtre FACTURE FINALE-GRANDS CHÊNES</t>
  </si>
  <si>
    <t>FO1116</t>
  </si>
  <si>
    <t>Ô SAVEURS GOURMANDES Apéritif inauguration -GRANDS CHÊNES</t>
  </si>
  <si>
    <t>FO1114</t>
  </si>
  <si>
    <t>MPM FACILITY SERSVICES Nettoyage -GRANDS CHÊNES</t>
  </si>
  <si>
    <t>FO1210</t>
  </si>
  <si>
    <t>FO1219</t>
  </si>
  <si>
    <t>PRIVALIA IMMOBILIER SA -Gestion administrative ventes &lt;SOLDE&gt; -GRANDS CHÊNES</t>
  </si>
  <si>
    <t>FO1107</t>
  </si>
  <si>
    <t>CLOS DE CELIGNY Vin GRANDS-CHÊNES</t>
  </si>
  <si>
    <t>FO1155</t>
  </si>
  <si>
    <t>QUARTA Parois EI60 parking Sit.n°3 -GRANDS CHENES</t>
  </si>
  <si>
    <t>FO1117</t>
  </si>
  <si>
    <t>OUVRAGES METALLIQUES Ouvrages métalliques courants FACTURE FINALE -GRANDS CHÊNES</t>
  </si>
  <si>
    <t>FO1122</t>
  </si>
  <si>
    <t>ROMANDE E TRIM3 COUDRES17 APPART "D24" &lt;Final&gt; -GRANDS CHÊNES</t>
  </si>
  <si>
    <t>FO1123</t>
  </si>
  <si>
    <t>ROMANDE E TRIM3 COUDRES17 APPART "D23" &lt;Final&gt; -GRANDS CHÊNES</t>
  </si>
  <si>
    <t>FO1124</t>
  </si>
  <si>
    <t>ROMANDE E TRIM3 COUDRES17 APPART "D21" &lt;Final&gt; -GRANDS CHÊNES</t>
  </si>
  <si>
    <t>FO1125</t>
  </si>
  <si>
    <t>ROMANDE E TRIM3 COUDRES17 APPART "D11" &lt;Final&gt; -GRANDS CHÊNES</t>
  </si>
  <si>
    <t>FO1126</t>
  </si>
  <si>
    <t>ROMANDE E TRIM3 COUDRES17 APPART "D02" &lt;Final&gt; -GRANDS CHÊNES</t>
  </si>
  <si>
    <t>FO1127</t>
  </si>
  <si>
    <t>ROMANDE E TRIM3 COUDRES25 APPART "AA01" Rez &lt;Final&gt; -GRANDS CHÊNES</t>
  </si>
  <si>
    <t>FO1128</t>
  </si>
  <si>
    <t>ROMANDE E TRIM3 COUDRES25 APPART "AA22" 2è g. &lt;Final&gt; -GRANDS CHÊNES</t>
  </si>
  <si>
    <t>FO1129</t>
  </si>
  <si>
    <t>ROMANDE E TRIM3 COUDRES23 APPART "AB21" 2è d. &lt;Final&gt; -GRANDS CHÊNES</t>
  </si>
  <si>
    <t>FO1130</t>
  </si>
  <si>
    <t>ROMANDE E TRIM3 COUDRES23 APPART "AB02" Rez g. &lt;Final&gt; -GRANDS CHÊNES</t>
  </si>
  <si>
    <t>FO1131</t>
  </si>
  <si>
    <t>ROMANDE E TRIM3 COUDRES23 APPART "AB01" Rez d. &lt;Final&gt; -GRANDS CHÊNES</t>
  </si>
  <si>
    <t>FO1132</t>
  </si>
  <si>
    <t>ROMANDE E TRIM3 COUDRES23 APPART "AB12" 1er g. &lt;Final&gt; -GRANDS CHÊNES</t>
  </si>
  <si>
    <t>FO1133</t>
  </si>
  <si>
    <t>SOAGESMAT SA Abri PC 32 places -GRANDS CHÊNES</t>
  </si>
  <si>
    <t>FO1149</t>
  </si>
  <si>
    <t>LES DOUDOUROULS Sàrl Animation Surf mécanique Inauguration -GRANDS CHÊNES</t>
  </si>
  <si>
    <t>FO1198</t>
  </si>
  <si>
    <t>SIG Cylindres de service -GRANDS CHÊNES</t>
  </si>
  <si>
    <t>FO1197</t>
  </si>
  <si>
    <t>ROTH ECHAFAUDAGES Echafaudage fresque parking Acompte n°1 -GRANDS CHÊNES</t>
  </si>
  <si>
    <t>FO1148</t>
  </si>
  <si>
    <t>D.E.S SYSTEMES DE SECURITE -Intervention détection incendie Parking -GRANDS CHÊNES</t>
  </si>
  <si>
    <t>FO1157</t>
  </si>
  <si>
    <t>ROMANDE E TRIM3 COUDRES23 IMM "AB" &lt;Décompte&gt; -GRANDS CHÊNES</t>
  </si>
  <si>
    <t>FO1158</t>
  </si>
  <si>
    <t>ROMANDE E TRIM3 COUDRES25 Parking &lt;Décompte&gt; -GRANDS CHÊNES</t>
  </si>
  <si>
    <t>FO1159</t>
  </si>
  <si>
    <t>ROMANDE E TRIM3 COUDRES17 APPART "D32" &lt;Final&gt; -GRANDS CHÊNES</t>
  </si>
  <si>
    <t>FO1160</t>
  </si>
  <si>
    <t>ROMANDE E TRIM3 COUDRES17 APPART "D22" &lt;Final&gt; -GRANDS CHÊNES</t>
  </si>
  <si>
    <t>FO1161</t>
  </si>
  <si>
    <t>ROMANDE E TRIM3 COUDRES17 APPART "D14" &lt;Final&gt; -GRANDS CHÊNES</t>
  </si>
  <si>
    <t>FO1162</t>
  </si>
  <si>
    <t>ROMANDE E TRIM3 COUDRES25 Rez g "AA02" &lt;Final&gt; -GRANDS CHÊNES</t>
  </si>
  <si>
    <t>FO1163</t>
  </si>
  <si>
    <t>ROMANDE E TRIM3 COUDRES23 -3 d "AB31" &lt;Final&gt; -GRANDS CHÊNES</t>
  </si>
  <si>
    <t>FO1164</t>
  </si>
  <si>
    <t>ROMANDE E TRIM3 COUDRES21 -3 d "BA31" &lt;Final&gt; -GRANDS CHÊNES</t>
  </si>
  <si>
    <t>FO1165</t>
  </si>
  <si>
    <t>ROMANDE E TRIM3 COUDRES21 -3 d "BA21" &lt;Final&gt; -GRANDS CHÊNES</t>
  </si>
  <si>
    <t>FO1166</t>
  </si>
  <si>
    <t>ROMANDE E TRIM3 COUDRES15 -2 d "C21" &lt;Final&gt; -GRANDS CHÊNES</t>
  </si>
  <si>
    <t>FO1167</t>
  </si>
  <si>
    <t>ROMANDE E TRIM3 COUDRES21 IMM "BA" &lt;Décompte&gt; -GRANDS CHÊNES</t>
  </si>
  <si>
    <t>FO1168</t>
  </si>
  <si>
    <t>ROMANDE E TRIM3 COUDRES21 -3 g "BA32" &lt;Final&gt; -GRANDS CHÊNES</t>
  </si>
  <si>
    <t>FO1169</t>
  </si>
  <si>
    <t>ROMANDE E TRIM3 COUDRES19 -3 g "BB32" &lt;Final&gt; -GRANDS CHÊNES</t>
  </si>
  <si>
    <t>FO1170</t>
  </si>
  <si>
    <t>ROMANDE E TRIM3 COUDRES19 APPART "BB22" &lt;Final&gt; -GRANDS CHÊNES</t>
  </si>
  <si>
    <t>FO1171</t>
  </si>
  <si>
    <t>ROMANDE E TRIM3 COUDRES25 -3 d "AA31" &lt;Final&gt; -GRANDS CHÊNES</t>
  </si>
  <si>
    <t>FO1172</t>
  </si>
  <si>
    <t>ROMANDE E TRIM3 COUDRES25 -3 g "AA32" &lt;Final&gt; -GRANDS CHÊNES</t>
  </si>
  <si>
    <t>FO1173</t>
  </si>
  <si>
    <t>ROMANDE E TRIM3 COUDRES23 -3 g "AB32" &lt;Final&gt; -GRANDS CHÊNES</t>
  </si>
  <si>
    <t>FO1174</t>
  </si>
  <si>
    <t>ROMANDE E TRIM3 COUDRES17 IMM "D" &lt;Décompte&gt; -GRANDS CHÊNES</t>
  </si>
  <si>
    <t>FO1175</t>
  </si>
  <si>
    <t>ROMANDE E TRIM3 COUDRES17 APPART "D01" &lt;Final&gt; -GRANDS CHÊNES</t>
  </si>
  <si>
    <t>FO1176</t>
  </si>
  <si>
    <t>ROMANDE E TRIM3 COUDRES17 APPART "D12" &lt;Final&gt; -GRANDS CHÊNES</t>
  </si>
  <si>
    <t>FO1177</t>
  </si>
  <si>
    <t>ROMANDE E TRIM3 COUDRES17 APPART "D13" &lt;Final&gt; -GRANDS CHÊNES</t>
  </si>
  <si>
    <t>FO1178</t>
  </si>
  <si>
    <t>ROMANDE E TRIM3 COUDRES15 IMM "C" &lt;Décompte&gt; -GRANDS CHÊNES</t>
  </si>
  <si>
    <t>FO1179</t>
  </si>
  <si>
    <t>ROMANDE E TRIM3 COUDRES19 IMM "BB" &lt;Décompte&gt; -GRANDS CHÊNES</t>
  </si>
  <si>
    <t>FO1180</t>
  </si>
  <si>
    <t>ROMANDE E TRIM3 COUDRES23 -Rez g "BB02" &lt;Final&gt; -GRANDS CHÊNES</t>
  </si>
  <si>
    <t>FO1181</t>
  </si>
  <si>
    <t>ROMANDE E TRIM3 COUDRES19 -1 g "BB12" &lt;Final&gt; -GRANDS CHÊNES</t>
  </si>
  <si>
    <t>FO1182</t>
  </si>
  <si>
    <t>ROMANDE E TRIM3 COUDRES19 -2 d "BB21" &lt;Final&gt; -GRANDS CHÊNES</t>
  </si>
  <si>
    <t>FO1183</t>
  </si>
  <si>
    <t>ROMANDE E TRIM3 COUDRES23 -2 g "AB22" &lt;Final&gt; -GRANDS CHÊNES</t>
  </si>
  <si>
    <t>FO1184</t>
  </si>
  <si>
    <t>ROMANDE E TRIM3 COUDRES23 -1 d "AB11" &lt;Final&gt; -GRANDS CHÊNES</t>
  </si>
  <si>
    <t>FO1185</t>
  </si>
  <si>
    <t>ROMANDE E TRIM3 COUDRES15 -2 g "C22" &lt;Final&gt; -GRANDS CHÊNES</t>
  </si>
  <si>
    <t>FO1186</t>
  </si>
  <si>
    <t>ROMANDE E TRIM3 COUDRES21 -1 g "BA12" &lt;Final&gt; -GRANDS CHÊNES</t>
  </si>
  <si>
    <t>FO1187</t>
  </si>
  <si>
    <t>ROMANDE E TRIM3 COUDRES21 -Rez g "BA02" &lt;Final&gt; -GRANDS CHÊNES</t>
  </si>
  <si>
    <t>FO1188</t>
  </si>
  <si>
    <t>ROMANDE E TRIM3 COUDRES25 IMM "AA" &lt;Décompte&gt; -GRANDS CHÊNES</t>
  </si>
  <si>
    <t>FO1189</t>
  </si>
  <si>
    <t>ROMANDE E TRIM3 COUDRES25 -1 g "AA12" &lt;Final&gt; -GRANDS CHÊNES</t>
  </si>
  <si>
    <t>FO1190</t>
  </si>
  <si>
    <t>ROMANDE E TRIM3 COUDRES25 -2 d "AA21" &lt;Final&gt; -GRANDS CHÊNES</t>
  </si>
  <si>
    <t>FO1191</t>
  </si>
  <si>
    <t>ROMANDE E TRIM3 COUDRES25 -1 d "AA11" &lt;Final&gt; -GRANDS CHÊNES</t>
  </si>
  <si>
    <t>FO1192</t>
  </si>
  <si>
    <t>ROMANDE E TRIM3 COUDRES17 APPART "D31" &lt;Final&gt; -GRANDS CHÊNES</t>
  </si>
  <si>
    <t>FO1146</t>
  </si>
  <si>
    <t>BDI SYSTEM Mise hors service Rallonge câbles Bât.A+D -GRANDS CHÊNES</t>
  </si>
  <si>
    <t>FO1200</t>
  </si>
  <si>
    <t>PSS INTERSERVICE SA Cosmétique béton &lt;Acompte n°8&gt; -GRANDS CHÊNES</t>
  </si>
  <si>
    <t>FO1150</t>
  </si>
  <si>
    <t>ECOSERVICES SA -Plan gestion déchets et GESDEC &lt;Suivi chantiers&gt;  FACTURE FINALE -GRANDS CHÊNES</t>
  </si>
  <si>
    <t>FO1154</t>
  </si>
  <si>
    <t>PERENZIA INGENIEURS Honoraires expertise ventilation BA21 BA22 C01 -GRANDS CHÊNES</t>
  </si>
  <si>
    <t>FO1153</t>
  </si>
  <si>
    <t>KUOENEN RENE STORES Stores Motorisations FACTURE -GRANDS CHÊNES</t>
  </si>
  <si>
    <t>FO1199</t>
  </si>
  <si>
    <t>CONSORTIUM SOCHAME Mise normes feu couvert -GRANDS CHÊNES</t>
  </si>
  <si>
    <t>FO1203</t>
  </si>
  <si>
    <t>GUICHARD FLEURS Fleurs inauguration -GRANDS CHÊNES</t>
  </si>
  <si>
    <t>FO1145</t>
  </si>
  <si>
    <t>BAUD TAVELLI Cylindres -GRANDS CHÊNES</t>
  </si>
  <si>
    <t>FO1147</t>
  </si>
  <si>
    <t>CERTAS SA ALARME Intervention alarme parking -GRANDS CHÊNES</t>
  </si>
  <si>
    <t>CERTAS SA ALARME Intervention alarme parking &lt;Ecart&gt; -GRANDS CHÊNES</t>
  </si>
  <si>
    <t>FO1193</t>
  </si>
  <si>
    <t>ROMANDE E TRIM3 COUDRES19 -3 d "BB31" &lt;Final&gt; -GRANDS CHÊNES</t>
  </si>
  <si>
    <t>FO1194</t>
  </si>
  <si>
    <t>FO1195</t>
  </si>
  <si>
    <t>FO1213</t>
  </si>
  <si>
    <t>ROMANDE E OCT COUDRES17 APPART "D31" &lt;Final&gt; -GRANDS CHÊNES</t>
  </si>
  <si>
    <t>FO1211</t>
  </si>
  <si>
    <t>QUARTA Sàrl Menuiserie intérieure en bois Sit.n°6 -GRANDS CHÊNES</t>
  </si>
  <si>
    <t>FO1212</t>
  </si>
  <si>
    <t>FO1217</t>
  </si>
  <si>
    <t>SDIS NYON-DÔLE Fausse alarme -GRANDS CHÊNES</t>
  </si>
  <si>
    <t>FO1216</t>
  </si>
  <si>
    <t>ROTH ECHAFAUDAGES Echafaudage fresque parking FACTURE FINALE -GRANDS CHÊNES</t>
  </si>
  <si>
    <t>FO1206</t>
  </si>
  <si>
    <t>LOUTAN Signalétique portes -GRANDS CHÊNES</t>
  </si>
  <si>
    <t>LOUTAN Plaque gravée "Interdiction" -GRANDS CHÊNES</t>
  </si>
  <si>
    <t>FO1214</t>
  </si>
  <si>
    <t>ROMANDE E TRIM3 COUDRES17 APPART "DC02" &lt;Final&gt; -GRANDS CHÊNES</t>
  </si>
  <si>
    <t>FO1215</t>
  </si>
  <si>
    <t>ROMANDE E TRIM3 COUDRES17 APPART "DC01" &lt;Final&gt; -GRANDS CHÊNES</t>
  </si>
  <si>
    <t>FO1208</t>
  </si>
  <si>
    <t>NOURELDIN Karim Projet artistique Mur Garages/2ème FACTURE FINALE -GRANDS CHÊNES</t>
  </si>
  <si>
    <t>FO1196</t>
  </si>
  <si>
    <t>ROSSET Charges PPE 348.-/Chauffage 204.- &lt;ACOMPTE&gt; AOÛT16/FEV17 -COUDRES15 Appart.2ème lot n°4.02</t>
  </si>
  <si>
    <t>FO1201</t>
  </si>
  <si>
    <t>FO1218</t>
  </si>
  <si>
    <t>SENALADA CHAUFFAGE Travaux complémentaires -GRANDS CHÊNES</t>
  </si>
  <si>
    <t>FO1209</t>
  </si>
  <si>
    <t>OUVRAGES METALLIQUES SA Acompte n°06 Ouvrages métalliques courants -GRANDS CHÊNES</t>
  </si>
  <si>
    <t>FO1204</t>
  </si>
  <si>
    <t>KARAKAS ET FRANCAIS SA  Honoraires ingénieur/géologue Analyse eau -GRANDS CHÊNES</t>
  </si>
  <si>
    <t>FO1202</t>
  </si>
  <si>
    <t>BUNQ SA - Architectes SIA -Débours MAI/AOÛT -GRANDS CHÊNES</t>
  </si>
  <si>
    <t>Dépenses 2015</t>
  </si>
  <si>
    <t>FO006</t>
  </si>
  <si>
    <t>FO0080</t>
  </si>
  <si>
    <t>QUARTAL -Débours n°5 OCT/DEC -ACCOMPAGNATEUR MO</t>
  </si>
  <si>
    <t>FO008</t>
  </si>
  <si>
    <t>FO0091</t>
  </si>
  <si>
    <t>ENERGESTION SA Honoraires assistance maîtrise ouvrage -Complément -ACCOMPAGNATEUR MO</t>
  </si>
  <si>
    <t>FO0252</t>
  </si>
  <si>
    <t>QUARTAL Honoraires Acompte n°5 Au 31MARS -ACCOMPAGNATEUR MO</t>
  </si>
  <si>
    <t>FO0251</t>
  </si>
  <si>
    <t>QUARTAL Débours n°6 JANV/MARS -ACCOMPAGNATEUR MO</t>
  </si>
  <si>
    <t>FO050</t>
  </si>
  <si>
    <t>ENERGESTION SA Honoraires n°1 Assistance maîtrise ouvrage -Extension CAD &lt;AMO&gt; -ACCOMPAGNATEUR MO</t>
  </si>
  <si>
    <t>QUARTAL Honoraires Acompte n°6 Au 30JUIN -ACCOMPAGNATEUR MO</t>
  </si>
  <si>
    <t>QUARTAL Débours n°7 AVR/JUIN -ACCOMPAGNATEUR MO</t>
  </si>
  <si>
    <t>FO0742</t>
  </si>
  <si>
    <t>ENERGESTION SA Honoraires N°2 Assistance maîtrise ouvrage -Extension CAD &lt;AMO&gt; -ACCOMPAGNATEUR MO</t>
  </si>
  <si>
    <t>FO0784</t>
  </si>
  <si>
    <t>QUARTAL Débours n°8 JUIL/SEPT -ACCOMPAGNATEUR MO</t>
  </si>
  <si>
    <t>QUARTAL Honoraires Acompte n°7 Au 18 DECEMBRE -ACCOMPAGNATEUR MO</t>
  </si>
  <si>
    <t>FO001</t>
  </si>
  <si>
    <t>FO0001</t>
  </si>
  <si>
    <t>ATAR ROTO PRESSE SA -FAO -GRANDS CHÊNES</t>
  </si>
  <si>
    <t>FO0002</t>
  </si>
  <si>
    <t>FO0003</t>
  </si>
  <si>
    <t>FO0004</t>
  </si>
  <si>
    <t>FO0005</t>
  </si>
  <si>
    <t>FO0006</t>
  </si>
  <si>
    <t>FO0007</t>
  </si>
  <si>
    <t>GIRARDI &amp; Cie -Terrassement Canalisations Lot01 Acompte n°4 -GRANDS CHÊNES</t>
  </si>
  <si>
    <t>FO0009</t>
  </si>
  <si>
    <t>ENERPEAK SALZMANN AG -Ingénieurs Acompte n°10 NOV/DEC -GRANDS CHÊNES</t>
  </si>
  <si>
    <t>FO0010</t>
  </si>
  <si>
    <t>SENALADA CHAUFFAGE Acompte n°1 -GRANDS CHÊNES</t>
  </si>
  <si>
    <t>FO0011</t>
  </si>
  <si>
    <t>RAYMOND E.MOSER SA -Sit.n°3 -GRANDS CHÊNES</t>
  </si>
  <si>
    <t>FO0012</t>
  </si>
  <si>
    <t>FO0013</t>
  </si>
  <si>
    <t>EDMS SA -Ingénieur civil+environnement -Débours Juillet/Octobre2014 -GRANDS CHÊNES</t>
  </si>
  <si>
    <t>FO0014</t>
  </si>
  <si>
    <t>EDMS SA -Architecte Paysagiste -Honoraires Oct/Nov2014 PHASE5-GRANDS CHÊNES</t>
  </si>
  <si>
    <t>FO0015</t>
  </si>
  <si>
    <t>ECOSERVICES SA -Plan gestion déchets et GESDEC &lt;Solde&gt; -GRANDS CHÊNES</t>
  </si>
  <si>
    <t>FO0016</t>
  </si>
  <si>
    <t>INDUNI &amp; Cie SA -Béton Sit.n°1 -GRANDS-CHÊNES</t>
  </si>
  <si>
    <t>FO0017</t>
  </si>
  <si>
    <t>GIRARDI &amp; Cie -Terrassement Canalisations Lot01 Acompte n°3 -GRANDS CHÊNES</t>
  </si>
  <si>
    <t>FO0018</t>
  </si>
  <si>
    <t>EDMS SA -Ingénieur civil -Honoraires Août/Novt2014 Phase5 STRUCTURE -GRANDS CHÊNES</t>
  </si>
  <si>
    <t>FO0019</t>
  </si>
  <si>
    <t>EDMS SA -Ingénieur civil -Débours Juillet/Oct2014 -GRANDS CHÊNES</t>
  </si>
  <si>
    <t>FO0020</t>
  </si>
  <si>
    <t>Bureau d'ingénieurs BUFFET, BOYMOND -Honoraires et débours -Mai/Nov -GRANDS CHÊNES</t>
  </si>
  <si>
    <t>FO0021</t>
  </si>
  <si>
    <t>QUARTA Sàrl Agencement cuisines PPE Sit.n°1 -GRANDS CHENES</t>
  </si>
  <si>
    <t>FO0022</t>
  </si>
  <si>
    <t>QUARTA Sàrl Agencement cuisines LUP Sit.n°1 -GRANDS CHENES</t>
  </si>
  <si>
    <t>FO0023</t>
  </si>
  <si>
    <t>QUARTA Sàrl Menuiseries Sit.n°1 -GRANDS CHENES</t>
  </si>
  <si>
    <t>FO0024</t>
  </si>
  <si>
    <t>BADEL FELIX &amp;Cie SA -Installations électriques Sit.n°1 - GRANDS CHÊNES</t>
  </si>
  <si>
    <t>FO0025</t>
  </si>
  <si>
    <t>DALE - Aménagt Logement Energie -URBANISME DD106145 Parcelle624 PLQ29771 -GRANDS CHENES</t>
  </si>
  <si>
    <t>FO0026</t>
  </si>
  <si>
    <t>Menuiserie MAYLAND Sàrl -Acompte n°1 -GRANDS CHÊNES</t>
  </si>
  <si>
    <t>ASCENCEURS SCHINDLER SA -Ascenceurs Acompte n°1 -GRANDS CHÊNES</t>
  </si>
  <si>
    <t>FO0008</t>
  </si>
  <si>
    <t>BUNQ SA - Architectes SIA -Honoraires Acompte n°9 -GRANDS CHÊNES</t>
  </si>
  <si>
    <t>FO002</t>
  </si>
  <si>
    <t>DALE - Aménagt Logement Energie -DD106145-2-aut Emolument administratif - GRANDS CHÊNES</t>
  </si>
  <si>
    <t>FO0027</t>
  </si>
  <si>
    <t>BUNQ SA - Architectes SIA -Débours OCT/DEC -GRANDS CHÊNES</t>
  </si>
  <si>
    <t>INDUNI &amp; Cie SA -Béton Sit.n°2 -GRANDS-CHÊNES</t>
  </si>
  <si>
    <t>EDMS SA -Ingénieur civil -Honoraires DEC/JAN Phase5 STRUCTURE -GRANDS CHÊNES</t>
  </si>
  <si>
    <t>FO003</t>
  </si>
  <si>
    <t>ANNEN PHILIPPE -Charpente en bois -GRANDS CHÊNES</t>
  </si>
  <si>
    <t>FO0028</t>
  </si>
  <si>
    <t>ROTH ECHAFAUDAGES SA -Sit.n°1 -GRANDS CHÊNES</t>
  </si>
  <si>
    <t>FO0029</t>
  </si>
  <si>
    <t>BADEL FELIX &amp;Cie SA -Installations électriques Sit.n°2 - GRANDS CHÊNES</t>
  </si>
  <si>
    <t>GIRARDI &amp; Cie -Terrassement Canalisations Lot01 Acompte n°5 -GRANDS CHÊNES</t>
  </si>
  <si>
    <t>EDMS SA -Architecte Paysagiste -Honoraires Janvier/Février PHASE5-GRANDS CHÊNES</t>
  </si>
  <si>
    <t>ECOSERVICES SA -Plan gestion déchets et GESDEC &lt;Suivi chantier&gt; -GRANDS CHÊNES</t>
  </si>
  <si>
    <t>ENERPEAK SALZMANN AG -Ingénieurs Acompte n°11 JAN/FEV -GRANDS CHÊNES</t>
  </si>
  <si>
    <t>DETA -Fonds intercommunal Assainissement FIA</t>
  </si>
  <si>
    <t>GIRARDI &amp; Cie -Terrassement Canalisations Lot01 Acompte n°6 -GRANDS CHÊNES</t>
  </si>
  <si>
    <t>ROTH ECHAFAUDAGES SA -Sit.n°2 -GRANDS CHÊNES</t>
  </si>
  <si>
    <t>Menuiserie MAYLAND Sàrl -Acompte n°2 -GRANDS CHÊNES</t>
  </si>
  <si>
    <t>BUNQ SA - Architectes SIA -Honoraires Acompte n°10 -GRANDS CHÊNES</t>
  </si>
  <si>
    <t>ROTH ECHAFAUDAGES SA -Sit.n°3 -GRANDS CHÊNES</t>
  </si>
  <si>
    <t>BG002</t>
  </si>
  <si>
    <t>BG0003</t>
  </si>
  <si>
    <t>BCGe CSTR Bouclement &lt;Intérêts à 2.25%&gt; TRIM1</t>
  </si>
  <si>
    <t>GIRARDI &amp; Cie -Terrassement Canalisations Lot01 Acompte n°7 -GRANDS CHÊNES</t>
  </si>
  <si>
    <t>BADEL FELIX &amp;Cie SA -Installations électriques Sit.n°3 - GRANDS CHÊNES</t>
  </si>
  <si>
    <t>WOODTLI LEUBA SA -Coupe branche charpentière -GRANDS CHÊNES</t>
  </si>
  <si>
    <t>BUFFET, BOYMOND -Honoraires et débours -Dec/Mars -GRANDS CHÊNES</t>
  </si>
  <si>
    <t>INDUNI &amp; Cie SA -Béton Sit.n°3 &lt;MARS&gt; -GRANDS-CHÊNES</t>
  </si>
  <si>
    <t>BUNQ SA - Architectes SIA -Débours JAN/MARS -GRANDS CHÊNES</t>
  </si>
  <si>
    <t>INDUNI &amp; Cie SA -Béton Sit.n°4 &lt;AVRIL&gt; -GRANDS-CHÊNES</t>
  </si>
  <si>
    <t>ROMANDE E TRIM1 Acompte -RteCoudres Communs -Provisoire Armoire Re4906 -GRANDS CHÊNE</t>
  </si>
  <si>
    <t>ROTH ECHAFAUDAGES SA -Sit.n°4 -GRANDS CHÊNES</t>
  </si>
  <si>
    <t>ECOSERVICES SA -Plan gestion déchets et GESDEC &lt;Suivi chantier:NOV/AVR&gt; -GRANDS CHÊNES</t>
  </si>
  <si>
    <t>EDMS SA -Ingénieur civil -Honoraires FEV Phase5 STRUCTURE -GRANDS CHÊNES</t>
  </si>
  <si>
    <t>ENERPEAK SALZMANN AG -Ingénieurs Acompte n°12 MARS/AVRIL -GRANDS CHÊNES</t>
  </si>
  <si>
    <t>CONSORTIUM SOCHAME Acompte n°1 Charpente Lambrissage Revêtement terrasse -GRANDS CHÊNE</t>
  </si>
  <si>
    <t>FO046</t>
  </si>
  <si>
    <t>DETA -DGNP Nature Paysage - Emoluments autorisation élagage -GRANDS CHÊNES</t>
  </si>
  <si>
    <t>BUFFET, BOYMOND -Honoraires et débours -AVR/MAI -GRANDS CHÊNES</t>
  </si>
  <si>
    <t>BUNQ SA - Architectes SIA -Honoraires Acompte n°11 -GRANDS CHÊNES</t>
  </si>
  <si>
    <t>FO0553</t>
  </si>
  <si>
    <t>INDUNI &amp; Cie SA -Béton Sit.n°5 &lt;MAI&gt; -GRANDS CHÊNES</t>
  </si>
  <si>
    <t>Menuiserie MAYLAND Sàrl -Acompte n°3 -GRANDS CHÊNES</t>
  </si>
  <si>
    <t>FO047</t>
  </si>
  <si>
    <t>ANNEN PHILIPPE -Charpente en bois Honoraires MAI -GRANDS CHÊNES</t>
  </si>
  <si>
    <t>ROTH ECHAFAUDAGES SA -Sit.n°5 -GRANDS CHÊNES</t>
  </si>
  <si>
    <t>REPRO SERVICE NYON Débours MAI -GRANDS CHÊNES</t>
  </si>
  <si>
    <t>BADEL FELIX &amp;Cie SA -Installations électriques Sit.n°4 - GRANDS CHÊNES</t>
  </si>
  <si>
    <t>GIRARDI &amp; Cie -Terrassement Canalisations Lot01 Acompte n°8 -GRANDS CHÊNES</t>
  </si>
  <si>
    <t>WÄLTI PUBLICITE Panneau chantier -GRANDS CHÊNES</t>
  </si>
  <si>
    <t>FO0556</t>
  </si>
  <si>
    <t>RAYMOND E.MOSER SA -Sit.n°4 -GRANDS CHÊNES</t>
  </si>
  <si>
    <t>FO0557</t>
  </si>
  <si>
    <t>RAYMOND E.MOSER SA -Débours au 30juin -GRANDS CHÊNES</t>
  </si>
  <si>
    <t>FO0560</t>
  </si>
  <si>
    <t>TAPERNOUX SA  Installations sanitaires Sit.n°1 -GRANDS CHÊNES</t>
  </si>
  <si>
    <t>CA006</t>
  </si>
  <si>
    <t>CA0087</t>
  </si>
  <si>
    <t>DIVERS Bouquet chantier du 26 juin GRANDS-CHÊNES</t>
  </si>
  <si>
    <t>FO0394</t>
  </si>
  <si>
    <t>CLOS DE CELIGNY Vin Bouquet chantier -GRANDS CHÊNES</t>
  </si>
  <si>
    <t>FO0555</t>
  </si>
  <si>
    <t>NOTAIRES A CAROUGE Provision frais acte -GRANDS CHÊNES</t>
  </si>
  <si>
    <t>BG005</t>
  </si>
  <si>
    <t>BG0009</t>
  </si>
  <si>
    <t>BCGe CSTR &lt;Intérêts à 2.25%&gt; Bouclement TRIM2</t>
  </si>
  <si>
    <t>FO0550</t>
  </si>
  <si>
    <t>ECOSERVICES SA -Plan gestion déchets et GESDEC &lt;Suivi chantier:NOV/JUIN&gt; -GRANDS CHÊNES</t>
  </si>
  <si>
    <t>EDMS SA -Architecte Paysagiste -Honoraires Mars/Juin PHASE5 -GRANDS CHÊNES</t>
  </si>
  <si>
    <t>FO0552</t>
  </si>
  <si>
    <t>ENERPEAK SALZMANN AG -Ingénieurs Acompte n°13 MAI/JUIN -GRANDS CHÊNES</t>
  </si>
  <si>
    <t>FO0554</t>
  </si>
  <si>
    <t>INDUNI &amp; Cie SA -Béton Sit.n°6 &lt;JUIN&gt; -GRANDS CHÊNES</t>
  </si>
  <si>
    <t>FO072</t>
  </si>
  <si>
    <t>FO0616</t>
  </si>
  <si>
    <t>EDMS SA -Ingénieur civil -Débours Nov2014/Mai2015 -GRANDS CHÊNES</t>
  </si>
  <si>
    <t>FO073</t>
  </si>
  <si>
    <t>FO0617</t>
  </si>
  <si>
    <t>EDMS SA -Ingénieur civil -Honoraires MAI/JUIN Phase5 STRUCTURE -GRANDS CHÊNES</t>
  </si>
  <si>
    <t>FO0558</t>
  </si>
  <si>
    <t>ROTH ECHAFAUDAGES SA -Sit.n°6 -GRANDS CHÊNES</t>
  </si>
  <si>
    <t>FO049</t>
  </si>
  <si>
    <t>BADEL FELIX &amp;Cie SA -Installations électriques Sit.n°5 - GRANDS CHÊNES</t>
  </si>
  <si>
    <t>FO0549</t>
  </si>
  <si>
    <t>DENTAN G. SA Etanchéïté Lot.21 Acompte n°1 -GRANDS CHÊNES</t>
  </si>
  <si>
    <t>FO0559</t>
  </si>
  <si>
    <t>CONSORTIUM SOCHAME Acompte n°2 Charpente Lambrissage Revêtement terrasse -GRANDS CHÊNE</t>
  </si>
  <si>
    <t>QUARTA Sàrl Menuiseries Sit.n°2 -GRANDS CHÊNES</t>
  </si>
  <si>
    <t>BG0013</t>
  </si>
  <si>
    <t>SI NYON FA FCS-15-009 CHF 28'956.96 -Remb. trop payé s/32'940.-</t>
  </si>
  <si>
    <t>FO0563</t>
  </si>
  <si>
    <t>INDUNI &amp; Cie SA -Béton Sit.n°7 &lt;JUILLET&gt; -GRANDS CHÊNES</t>
  </si>
  <si>
    <t>FO0566</t>
  </si>
  <si>
    <t>ROMANDE E TRIM2 Acompte -RteCoudres Communs -Provisoire Armoire Re4906 -GRANDS CHÊNES</t>
  </si>
  <si>
    <t>FO0565</t>
  </si>
  <si>
    <t>Ô SAVEURS GOURMANDES Repas chantier &lt;154*&gt; -GRANDS CHÊNES</t>
  </si>
  <si>
    <t>FO0548</t>
  </si>
  <si>
    <t>BUNQ SA - Architectes SIA -Honoraires Acompte n°12 -GRANDS CHÊNES</t>
  </si>
  <si>
    <t>CLOS DE CELIGNY Vin -GRANDS CHÊNES</t>
  </si>
  <si>
    <t>FO0568</t>
  </si>
  <si>
    <t>VARRIN SA Plâtrerie Gypsage Lot n°16 Acompte n°1 -GRANDS CHÊNES</t>
  </si>
  <si>
    <t>FO0567</t>
  </si>
  <si>
    <t>ROTH ECHAFAUDAGES SA -Sit.n°7 -GRANDS CHÊNES</t>
  </si>
  <si>
    <t>FO0562</t>
  </si>
  <si>
    <t>GERARD Patrice HYMECA Carottage -GRANDS CHÊNES</t>
  </si>
  <si>
    <t>FO0561</t>
  </si>
  <si>
    <t>BUNQ SA - Architectes SIA -Débours AVR/JUIL -GRANDS CHÊNES</t>
  </si>
  <si>
    <t>FO077</t>
  </si>
  <si>
    <t>FO0636</t>
  </si>
  <si>
    <t>REGENT APPAREILS ECLAIRAGE SA Luminaire Lampe halogène - GRANDS CHÊNES</t>
  </si>
  <si>
    <t>FO074</t>
  </si>
  <si>
    <t>FO0624</t>
  </si>
  <si>
    <t>Menuiserie MAYLAND Sàrl -Acompte n°4 -GRANDS CHÊNES</t>
  </si>
  <si>
    <t>FO0619</t>
  </si>
  <si>
    <t>BUNQ SA - Architectes SIA -Honoraires Acompte n°13 -GRANDS CHÊNES</t>
  </si>
  <si>
    <t>FO0628</t>
  </si>
  <si>
    <t>TAPERNOUX SA  Installations sanitaires Sit.n°2 -GRANDS CHÊNES</t>
  </si>
  <si>
    <t>FO0622</t>
  </si>
  <si>
    <t>ENERPEAK SALZMANN AG -Ingénieurs Acompte n°14 JUILLET/AOÛT -GRANDS CHÊNES</t>
  </si>
  <si>
    <t>FO0623</t>
  </si>
  <si>
    <t>D.E.S SYSTEMES DE SECURITE SA -Installation sprinkler N°01 -GRANDS CHÊNES</t>
  </si>
  <si>
    <t>FO075</t>
  </si>
  <si>
    <t>FO0618</t>
  </si>
  <si>
    <t>BADEL FELIX &amp;Cie SA -Installations électriques Sit.n°6 - GRANDS CHÊNES</t>
  </si>
  <si>
    <t>FO078</t>
  </si>
  <si>
    <t>FO0635</t>
  </si>
  <si>
    <t>RAMELET FILS SA Sommiers métalliques balcons -Acompte N°01 -GRANDS CHÊNES</t>
  </si>
  <si>
    <t>SENALADA CHAUFFAGE Acompte n°2 Chaudière à bois/mazout/citerne -GRANDS CHÊNES</t>
  </si>
  <si>
    <t>FO0625</t>
  </si>
  <si>
    <t>Menuiserie MAYLAND Sàrl -Acompte n°5 -GRANDS CHÊNES</t>
  </si>
  <si>
    <t>FO0632</t>
  </si>
  <si>
    <t>ECORISE LAURENT GUINHARD Heures régie +déplacement -GRANDS CHÊNES</t>
  </si>
  <si>
    <t>FO0620</t>
  </si>
  <si>
    <t>DENTAN G. SA Etanchéïté Lot.21 Acompte n°2 -GRANDS CHÊNES</t>
  </si>
  <si>
    <t>FO0621</t>
  </si>
  <si>
    <t>DENTAN G. SA Etanchéïté Lot.21 Ferblanterie Acompte n°1 -GRANDS CHÊNES</t>
  </si>
  <si>
    <t>PO009</t>
  </si>
  <si>
    <t>PO0094</t>
  </si>
  <si>
    <t>ROMANDE E Provisoire Armoire RE 4906 -GRANDS CHÊNES</t>
  </si>
  <si>
    <t>FO0626</t>
  </si>
  <si>
    <t>RAYMOND E.MOSER SA -Sit.n°5 -GRANDS CHÊNES</t>
  </si>
  <si>
    <t>FO0627</t>
  </si>
  <si>
    <t>CONSORTIUM SOCHAME Acompte n°3 Charpente Lambrissage Revêtement terrasse -GRANDS CHÊNE</t>
  </si>
  <si>
    <t>FO076</t>
  </si>
  <si>
    <t>FO0629</t>
  </si>
  <si>
    <t>PRIVALIA IMMOBILIER SA -Gestion administrative ventes -Acompte N°01 -GRANDS CHÊNES</t>
  </si>
  <si>
    <t>FO0631</t>
  </si>
  <si>
    <t>ECOSERVICES SA -Plan gestion déchets et GESDEC &lt;Suivi chantiers:NOV/AOÛT+SEPT&gt; -GRANDS CHÊNES</t>
  </si>
  <si>
    <t>BC0022</t>
  </si>
  <si>
    <t>BCGe GRANDS-CHÊNES 5050.29.08 1.697% s/6Mio &lt;77 jours&gt; 13.07/30.09 -TRIM3 GRANDS CHÊNES</t>
  </si>
  <si>
    <t>BCGe GRANDS-CHÊNES 5050.29.08 Intérêts/Frais -TRIM3 GRANDS CHÊNES</t>
  </si>
  <si>
    <t>BCGe CSTR &lt;Intérêts à 2.25%&gt; Bouclement TRIM3</t>
  </si>
  <si>
    <t>TRANSVOIRIE SA Transport/Vidange benne BOIS/DECHETS -GRANDS CHÊNES</t>
  </si>
  <si>
    <t>FO0638</t>
  </si>
  <si>
    <t>VARRIN SA Plâtrerie Gypsage Lot n°16 Acompte n°2 -GRANDS CHÊNES</t>
  </si>
  <si>
    <t>FO0630</t>
  </si>
  <si>
    <t>BADEL FELIX &amp;Cie SA -Installations électriques Sit.n°7 - GRANDS CHÊNES</t>
  </si>
  <si>
    <t>FO0637</t>
  </si>
  <si>
    <t>ROTH ECHAFAUDAGES SA -Sit.n°8 -GRANDS CHÊNES</t>
  </si>
  <si>
    <t>FO0634</t>
  </si>
  <si>
    <t>Menuiserie MAYLAND Sàrl -Acompte n°6 -GRANDS CHÊNES</t>
  </si>
  <si>
    <t>FO0633</t>
  </si>
  <si>
    <t>KUOENEN RENE STORES Stores -Acompte N°01 -GRANDS CHÊNES</t>
  </si>
  <si>
    <t>REGENT APPAREILS ECLAIRAGE SA Luminaire à vasque - GRANDS CHÊNES</t>
  </si>
  <si>
    <t>SENALADA CHAUFFAGE Acompte n°3 -GRANDS CHÊNES</t>
  </si>
  <si>
    <t>CH. SCHAUB SA Acompte n°1 -GRANDS CHÊNES</t>
  </si>
  <si>
    <t>INDUNI &amp; Cie SA -Béton Sit.n°8 &lt;OCTOBRE&gt; -GRANDS CHÊNES</t>
  </si>
  <si>
    <t>ROMANDE E TRIM3 Acompte -RteCoudres Communs -Provisoire Armoire Re4906 -GRANDS CHÊNES</t>
  </si>
  <si>
    <t>Menuiserie MAYLAND Sàrl -Acompte n°7 -GRANDS CHÊNES</t>
  </si>
  <si>
    <t>RAYMOND E.MOSER SA -Sit.n°6 -GRANDS CHÊNES</t>
  </si>
  <si>
    <t>LECOULTRE SERVICES Nettoyage OCTOBRE -GRANDS CHÊNES</t>
  </si>
  <si>
    <t>D.E.S SYSTEMES DE SECURITE SA -Installation sprinkler N°02 -GRANDS CHÊNES</t>
  </si>
  <si>
    <t>ENERPEAK SALZMANN AG -Ingénieurs Acompte n°15 SEPT/OCT -GRANDS CHÊNES</t>
  </si>
  <si>
    <t>VARRIN SA Plâtrerie Gypsage Lot n°16 Acompte n°3 -GRANDS CHÊNES</t>
  </si>
  <si>
    <t>ROTH ECHAFAUDAGES SA -Sit.n°9 -GRANDS CHÊNES</t>
  </si>
  <si>
    <t>RAMELET FILS SA Sommiers métalliques balcons -Acompte N°02 -GRANDS CHÊNES</t>
  </si>
  <si>
    <t>ALPIQ InTec ROMANDIE SA Acompte n°1 Ventilation -GRANDS CHÊNES</t>
  </si>
  <si>
    <t>LECOULTRE SERVICES Nettoyage NOVEMBRE -GRANDS CHÊNES</t>
  </si>
  <si>
    <t>PERENZIA INGENIEURS Sàrl Ventilation hybride -GRANDS CHÊNES</t>
  </si>
  <si>
    <t>SENALADA CHAUFFAGE Acompte n°4 -GRANDS CHÊNES</t>
  </si>
  <si>
    <t>OUVRAGES METALLIQUES SA Acompte n°01 Boîtes aux lettres Support vélos Etc. -GRANDS CHÊNES</t>
  </si>
  <si>
    <t>LECOULTRE SERVICES Nettoyage tablettes fenêtres NOVEMBRE -GRANDS CHÊNES</t>
  </si>
  <si>
    <t>BUNQ SA - Architectes SIA -Honoraires Acompte n°14 -GRANDS CHÊNES</t>
  </si>
  <si>
    <t>BC0032</t>
  </si>
  <si>
    <t>BCGe Intérêt s/Avance ferme 5039.29.08 s/6Mio &lt;90 jrs&gt; -TRIM4 -GRANDS CHÊNES</t>
  </si>
  <si>
    <t>BG011</t>
  </si>
  <si>
    <t>BG0026</t>
  </si>
  <si>
    <t>BCGe CSTR Intérêt &lt;à 2.25%&gt; TRIM4</t>
  </si>
  <si>
    <t>OD005</t>
  </si>
  <si>
    <t>RAI/BCGe Int. redistribués s/Avance terme fixe 4Mio 54% s/42'323.90 -2013</t>
  </si>
  <si>
    <t>OD0101</t>
  </si>
  <si>
    <t>RAI/BCGe Int. redistribués s/Avance terme fixe 4Mio 54% s/84'400.- -2014</t>
  </si>
  <si>
    <t>OD0102</t>
  </si>
  <si>
    <t>RAI/BCGe Int. redistribués s/Avance terme fixe 4Mio 54% s/84'400.- -2015</t>
  </si>
  <si>
    <t>Dépenses 2014</t>
  </si>
  <si>
    <t>PF001</t>
  </si>
  <si>
    <t>PF8106</t>
  </si>
  <si>
    <t>QUARTAL Honoraires Acompte n°3 -ACCOMPAGNATEUR</t>
  </si>
  <si>
    <t>PF002</t>
  </si>
  <si>
    <t>PF8112</t>
  </si>
  <si>
    <t>JPR CONSEILS Honoraires Octobre2013/Janvier2014 - ACCOMPAGNATEUR MO</t>
  </si>
  <si>
    <t>PF011</t>
  </si>
  <si>
    <t>PF0103</t>
  </si>
  <si>
    <t>QUARTAL Débours n°04 JANV/SEPT</t>
  </si>
  <si>
    <t>QUARTAL Honoraires n°04 JUSQU'A SEPT -ACCOMPAGNATEUR MAITRE OUVRAGE</t>
  </si>
  <si>
    <t>PF012</t>
  </si>
  <si>
    <t>PF0106</t>
  </si>
  <si>
    <t>ENERGESTION Honoraires assistance maîtrise ouvrage -ACCOMPAGNATEUR MO</t>
  </si>
  <si>
    <t>ENERGESTION Débours Juin/Octobre -ACCOMPAGNATEUR MO</t>
  </si>
  <si>
    <t>PF8110</t>
  </si>
  <si>
    <t>BUNQ SA Architectes SIA Logements "Les Grands-Chênes" COUDRES -Acompte n°4</t>
  </si>
  <si>
    <t>BUNQ SA Architectes SIA Logements "Les Grands-Chênes" COUDRES -Décembre 2012 Payé à double -EXT</t>
  </si>
  <si>
    <t>BUNQ SA Architectes SIA Logements "Les Grands-Chênes" COUDRES -Mars 2013 Payé à double -EXT</t>
  </si>
  <si>
    <t>ENERPEAK SALZMANN Honoraires ingénieur Acompte n°4 -GRANDS CHENES</t>
  </si>
  <si>
    <t>RM SA/RAYMOND E.MOSER SA Débours au 20novembre -GRANDS CHENES</t>
  </si>
  <si>
    <t>BUFFET BOYMOND SA Honoraires/Débours Mars/Octobre2013 -GRANDS CHENES</t>
  </si>
  <si>
    <t>PF003</t>
  </si>
  <si>
    <t>PF8116</t>
  </si>
  <si>
    <t>ATAR ROTO PRESSE SA FAO 03décembre -GRANDS CHENES</t>
  </si>
  <si>
    <t>PF005</t>
  </si>
  <si>
    <t>PF9108</t>
  </si>
  <si>
    <t>BUFFET BOYMOND SA Honoraires et débours n°2 JANVIER -GRANDS CHENES</t>
  </si>
  <si>
    <t>BUNQ ARCHITECTES SA Débours SEPT2013/MARS -GRANDS CHENES</t>
  </si>
  <si>
    <t>DES SYSTEMES SECURITE SA Concept sécurité N°2 SEPT/NOV2013 -GRANDS CHENES</t>
  </si>
  <si>
    <t>ENERPEAK SALZMANN AG Acompte n°5 -GRANDS CHENES</t>
  </si>
  <si>
    <t>PF9109</t>
  </si>
  <si>
    <t>BUNQ Acompte n°5 -GRANDS CHÊNE</t>
  </si>
  <si>
    <t>PF006</t>
  </si>
  <si>
    <t>PF9116</t>
  </si>
  <si>
    <t>BUNQ SA Honoraires Acompte n°6 -GRANDS CHÊNES/ETUDE PROJET</t>
  </si>
  <si>
    <t xml:space="preserve">EDMS SA Ingénieur civil Phases 3et4 MAI FACT.SOLDE -GRANDS CHÊNES </t>
  </si>
  <si>
    <t xml:space="preserve">EDMS SA Ingénieur civil Phase5 STRUCTURE MARS/MAI  -GRANDS CHÊNES </t>
  </si>
  <si>
    <t xml:space="preserve">EDMS SA Ingénieur civil+environnement Phase5 TERRASSEMENT MARS/MAI -GRANDS CHÊNES </t>
  </si>
  <si>
    <t xml:space="preserve">EDMS SA Architecte paysagiste Phase5 TERRASSEMENT MARS/MAI -GRANDS CHÊNES </t>
  </si>
  <si>
    <t>ENERPEAK SALZMANN AG Ingénieur Acompte n°6 -GRANDS CHENES</t>
  </si>
  <si>
    <t>RAYMOND E.MOSER SA Honoraires n°2 Ingénieurs CVS &lt;Chauffage Ventilation Sanitaire&gt; -GRANDS CHÊNE/"RICHARD WALTER JENKING"</t>
  </si>
  <si>
    <t>PF007</t>
  </si>
  <si>
    <t>PF9121</t>
  </si>
  <si>
    <t>DALE DGEau Autorisations construire Taxe écoulement -Parc.624 &lt;COUDRES 15-17-19-21-23-25&gt; GRANDS-CHÊNES</t>
  </si>
  <si>
    <t>DALE Urbanisme Autorisations construire Emoluments -GRANDS-CHÊNES</t>
  </si>
  <si>
    <t>BUNQ SA Acompte n°7 &lt;Phase 4.4 Appel d'offres&gt; GRANDS-CHÊNES</t>
  </si>
  <si>
    <t>ENERPEAK SALZMANN AG -Ingénieurs Avance n°7 Mai/Juin 2014 -GRANDS CHÊNES</t>
  </si>
  <si>
    <t>ATAR ROTO PRESSE SA -FAO Lot 17 -GRANDS CHENES</t>
  </si>
  <si>
    <t>ATAR ROTO PRESSE SA -FAO Lot 16 -GRANDS CHÊNES</t>
  </si>
  <si>
    <t>ATAR ROTO PRESSE SA -FAO Lot 15 -GRANDS CHÊNES</t>
  </si>
  <si>
    <t>ATAR ROTO PRESSE SA -FAO Lot 19 -GRANDS CHÊNES</t>
  </si>
  <si>
    <t>ATAR ROTO PRESSE SA -FAO Lot 14 -GRANDS CHÊNES</t>
  </si>
  <si>
    <t>ATAR ROTO PRESSE SA -FAO Lot 1 -GRANDS CHÊNES</t>
  </si>
  <si>
    <t>ATAR ROTO PRESSE SA -FAO Lot 13 -GRANDS CHÊNES</t>
  </si>
  <si>
    <t>ATAR ROTO PRESSE SA -FAO Lot 12 -GRANDS CHÊNES</t>
  </si>
  <si>
    <t>ATAR ROTO PRESSE SA -FAO Lot 11 -GRANDS CHÊNES</t>
  </si>
  <si>
    <t>ATAR ROTO PRESSE SA -FAO Lot 10 -GRANDS CHÊNES</t>
  </si>
  <si>
    <t>ATAR ROTO PRESSE SA -FAO Lot 9 -GRANDS CHÊNES</t>
  </si>
  <si>
    <t>ATAR ROTO PRESSE SA -FAO Lot 8 -GRANDS CHÊNES</t>
  </si>
  <si>
    <t>ATAR ROTO PRESSE SA -FAO Lot 7 -GRANDS CHÊNES</t>
  </si>
  <si>
    <t>ATAR ROTO PRESSE SA -FAO Lot 5 -GRANDS CHÊNES</t>
  </si>
  <si>
    <t>ATAR ROTO PRESSE SA -FAO Lot 3-GRANDS CHÊNES</t>
  </si>
  <si>
    <t>ATAR ROTO PRESSE SA -FAO Lot 16-17-20-24 -GRANDS CHÊNES</t>
  </si>
  <si>
    <t>Bureau d'ingénieurs BUFFET, BOYMOND -Géomètres -Mars/Juillet -GRANDS CHÊNES</t>
  </si>
  <si>
    <t>EDMS SA -Architecte Paysagiste -Débours Mars2013/Juin2014 -GRANDS CHÊNES</t>
  </si>
  <si>
    <t>EDMS SA -Architecte Paysagiste -Honoraires Juin/Juillet2014 PHASE5-GRANDS CHÊNES</t>
  </si>
  <si>
    <t>EDMS SA -Ingénieur civil+environnement -Débours Février2013/Juin2014 -GRANDS CHÊNES</t>
  </si>
  <si>
    <t>EDMS SA -Ingénieur civil+environnement -Honoraires Juin/Juillet2014 PHA5 TERRASSEMENT -GRANDS CHÊNES</t>
  </si>
  <si>
    <t>EDMS SA -Ingénieur civil -Honoraires Juin/Juillet2014 Phase5 STRUCTURE -GRANDS CHÊNES</t>
  </si>
  <si>
    <t>FO004</t>
  </si>
  <si>
    <t>DALE - Aménagt Logement Energie - OLO Office logement COUDRES15-17-25 Dossier HM232LUP -GRANDS CHÊNE</t>
  </si>
  <si>
    <t>DALE - Aménagt Logement Energie - OLO Office logement COUDRES15-17-25 Dossier HM246 -GRANDS CHÊNES</t>
  </si>
  <si>
    <t>DALE - Aménagt Logement Energie - OLO Office logement COUDRES19-21-23 Dossier ZD972PPE -GRANDS CHÊNE</t>
  </si>
  <si>
    <t>FO0036</t>
  </si>
  <si>
    <t>SI NYON -Distribution eau/Défense incendie COUDRES parc.624 -GRANDS CHÊNES</t>
  </si>
  <si>
    <t>FO0037</t>
  </si>
  <si>
    <t>SI NYON -Prise eau/Conduite extérieure Parc.624/Imm.A -GRANDS CHÊNES</t>
  </si>
  <si>
    <t>FO0038</t>
  </si>
  <si>
    <t>SI NYON -Prise eau/Conduite extérieure Parc.624/Imm.B -GRANDS CHÊNES</t>
  </si>
  <si>
    <t>FO0039</t>
  </si>
  <si>
    <t>SI NYON -Prise eau/Conduite extérieure Parc.624/Imm.C -GRANDS CHÊNES</t>
  </si>
  <si>
    <t>FO0040</t>
  </si>
  <si>
    <t>SI NYON -Prise eau/Conduite extérieure Parc.624/Imm.D -GRANDS CHÊNES</t>
  </si>
  <si>
    <t>FO0041</t>
  </si>
  <si>
    <t>SI NYON -Prise eau/Conduite extérieure Parc.624/Parking (Sprinkler) -GRANDS CHÊNES</t>
  </si>
  <si>
    <t>FO0052</t>
  </si>
  <si>
    <t>SI NYON --Taxe raccordement réseau distribution Parc.624 -GRANDS CHÊNES</t>
  </si>
  <si>
    <t>PONCET TURRETTINI AMOUDRUZ NEYROUD &amp;ASSOCIES -Honoraires Recours -JUIN/JUILLET</t>
  </si>
  <si>
    <t>ENERPEAK SALZMANN AG -Ingénieurs Acompte n°8 JUILLET/AOUT -GRANDS CHÊNES</t>
  </si>
  <si>
    <t>FO010</t>
  </si>
  <si>
    <t>FO0054</t>
  </si>
  <si>
    <t>ZURICH ASSURANCES -Pol.15.444.806 PRime 20août2014/31déc2016 -GRANDS CHÊNES</t>
  </si>
  <si>
    <t>ROMANDE ENERGIE SA -Raccordment provisoire n°4906 CHANTIER COUDRES Parcelle n°624 -GRANDS CHÊNES</t>
  </si>
  <si>
    <t>RAYMOND E.MOSER SA -Débours au 15septembre -GRANDS CHÊNES</t>
  </si>
  <si>
    <t>D.E.S SYSTEMES DE SECURITE SA -Concept sécurité -Séance -MAI -GRANDS CHÊNES</t>
  </si>
  <si>
    <t>GIRARDI &amp; Cie -Terrassement Canalisations Lot01 Acompte n°1 -GRANDS CHÊNES</t>
  </si>
  <si>
    <t>ECOSERVICES SA -Plan gestion déchets et GESDEC -GRANDS CHÊNEs</t>
  </si>
  <si>
    <t>FO0035</t>
  </si>
  <si>
    <t>ROSSET Hugues -Honoraires Débours COUDRES27 -GRANDS CHÊNES</t>
  </si>
  <si>
    <t>BUNQ SA - Architectes SIA -Honoraires Acompte n°8 -GRANDS CHÊNES</t>
  </si>
  <si>
    <t>FO011</t>
  </si>
  <si>
    <t>FO0043</t>
  </si>
  <si>
    <t>CelEauToit SA HARNISCH -Alimentation eau non-potable nouvelle fontaine GRANDS CHÊNES</t>
  </si>
  <si>
    <t>FO0044</t>
  </si>
  <si>
    <t>CelEauToit SA HARNISCH -Interv.17/18/19/25/26 Déviation conduite eau non-potable GRANDS CHÊNES</t>
  </si>
  <si>
    <t>FO0053</t>
  </si>
  <si>
    <t>WOODTLI LEUBA SA -Taille chênes charmilles -GRANDS CHÊNES</t>
  </si>
  <si>
    <t>FO0045</t>
  </si>
  <si>
    <t>ENERPEAK SALZMANN AG -Ingénieurs Acompte n°9 SEPT/OCT -GRANDS CHÊNES</t>
  </si>
  <si>
    <t>FO0046</t>
  </si>
  <si>
    <t>GIRARDI &amp; Cie -Terrassement Canalisations Lot01 Acompte n°2 -GRANDS CHÊNES</t>
  </si>
  <si>
    <t>FO0047</t>
  </si>
  <si>
    <t>ROMANDE ENERGIE SA -Raccordement "Communs imm.ABCD" COUDRES Parcelle n°624 -GRANDS CHÊNES</t>
  </si>
  <si>
    <t>FO0048</t>
  </si>
  <si>
    <t>ROMANDE ENERGIE SA -Raccordement "Immeuble A" COUDRES Parcelle n°624 -GRANDS CHÊNES</t>
  </si>
  <si>
    <t>FO0049</t>
  </si>
  <si>
    <t>ROMANDE ENERGIE SA -Raccordement "Immeuble B" COUDRES Parcelle n°624 -GRANDS CHÊNES</t>
  </si>
  <si>
    <t>FO0050</t>
  </si>
  <si>
    <t>ROMANDE ENERGIE SA -Raccordement "Immeuble C" COUDRES Parcelle n°624 -GRANDS CHÊNES</t>
  </si>
  <si>
    <t>FO0051</t>
  </si>
  <si>
    <t>ROMANDE ENERGIE SA -Raccordement "Immeuble D" COUDRES Parcelle n°624 -GRANDS CHÊNES</t>
  </si>
  <si>
    <t>FO0042</t>
  </si>
  <si>
    <t>BUNQ SA - Architectes SIA -Débours AVRIL/SEPT -GRANDS CHÊNES</t>
  </si>
  <si>
    <t>PO012</t>
  </si>
  <si>
    <t>PO0119</t>
  </si>
  <si>
    <t>DALE-OCLPG Logement -Dotation p/Acquis.imm.logts/ Ressources financ. du "FONDS LUP" Lois 10008 et 10460 &lt;Dossier n°2014-20&gt; DD106'145 Parc.624/COUDRES 16logts -GRANDS CHENES</t>
  </si>
  <si>
    <t>Recettes 2014</t>
  </si>
  <si>
    <t>PF6104</t>
  </si>
  <si>
    <t>JPR CONSEILS Honoraires/Débours Janvier/Mars</t>
  </si>
  <si>
    <t>QUARTAL Honoraires Acompte n°1 -ACCOMPAGNATEUR</t>
  </si>
  <si>
    <t>PF6122</t>
  </si>
  <si>
    <t>JPR Conseils Honoraires 17mai/04juillet -COOMPAGNATEUR MO</t>
  </si>
  <si>
    <t>PF008</t>
  </si>
  <si>
    <t>PF7103</t>
  </si>
  <si>
    <t>QUARTAL Honoraires Acompte n°2 JUIN -ACCOMPAGNATEUR</t>
  </si>
  <si>
    <t>QUARTAL Débours n°2 MARS/JUIN -ACCOMPAGNATEUR</t>
  </si>
  <si>
    <t>CA002</t>
  </si>
  <si>
    <t>CA0016</t>
  </si>
  <si>
    <t>LaPOSTE Taxes -AVANT PROJET</t>
  </si>
  <si>
    <t>PF5123</t>
  </si>
  <si>
    <t>ATAR ROTO PRESSE -FAO 19fév Parc.589 ETUDE:AVANT-PROJET</t>
  </si>
  <si>
    <t>BUNQ Sàrl Architectes Honoraires Acompte n°2 -ETUDE: AVANT-PROJET</t>
  </si>
  <si>
    <t>BUNQ Sàrl Honoraires Acompte n°3 -ETUDE</t>
  </si>
  <si>
    <t>EDMS SA Ingénieur-civil -Acompte N°1 -ETUDE</t>
  </si>
  <si>
    <t>ENERPEAK SALZMANN AG "Electrical engineering" Honoraires ingénieur -Acompte n°1 FEVR/AVRIL -ETUDE</t>
  </si>
  <si>
    <t>KARAKAS FRANCAIS SA Sondate géotechnique Acompte n°1 -ETUDE</t>
  </si>
  <si>
    <t>EDMS SA Architecte paysagiste aménagt.ext. Acompte n°1 Fév/Juin -ETUDE</t>
  </si>
  <si>
    <t>EDMS SA Ingénieur civil Acompte n°2 Fév/Juin -ETUDE</t>
  </si>
  <si>
    <t>ENERPEAK SALZMANN AG Acompte n°2 MAI/JUIN -ETUDE</t>
  </si>
  <si>
    <t>KARAKAS FRANCAIS SA Etude géotechnique FACT.FINALE -ETUDE</t>
  </si>
  <si>
    <t>PF010</t>
  </si>
  <si>
    <t>PF7112</t>
  </si>
  <si>
    <t>ATAR FAO du 15oct Marchés publics</t>
  </si>
  <si>
    <t>DES SYSTEMES SECURITES SA Concept sécuritée -ETUDE</t>
  </si>
  <si>
    <t>EDMS SA Ingénieur civil Sit.n°3 JUILLET/AOÛT</t>
  </si>
  <si>
    <t>EDMS SA Architecte paysagiste Sit.n°2 JUILLET/AOÛT</t>
  </si>
  <si>
    <t>ENERPEEAK SALZMANN Ingénieur Acompte n°3 -ETUDE</t>
  </si>
  <si>
    <t>PF7114</t>
  </si>
  <si>
    <t>BUNQ Débours N°1 Janv/Août -ETUDE GDS-CHÊNES</t>
  </si>
  <si>
    <t>EDMS SA Ing.civil Sit.n°4 SEPT/MI-OCT -ETUDE GDS-CHÊNES</t>
  </si>
  <si>
    <t>EDMS SA Archi.paysagiste Sit.n°3 SEPT/MI-OCT -ETUDE GDS-CHÊNES</t>
  </si>
  <si>
    <t>MOSER Raymond E. SA Honoraires ing. CVS Honoraires n°1 -RICHARD WALTER JENKING</t>
  </si>
  <si>
    <t>DIME DGNP Emolument Autorisation abattage DD106145/0 -RteCOUDRES</t>
  </si>
  <si>
    <t>PF3117</t>
  </si>
  <si>
    <t>MANALTI Luc Ext.village Org.concours -Acompte</t>
  </si>
  <si>
    <t>CA003</t>
  </si>
  <si>
    <t>CA0033</t>
  </si>
  <si>
    <t>MANOR/JUMBO Fournitures bureau -CONCOURS</t>
  </si>
  <si>
    <t>PF4101</t>
  </si>
  <si>
    <t>ATAR -FAO 10janvier Gds-Hutins MZ+PLQ -CONCOURS</t>
  </si>
  <si>
    <t>ATELIER JMS Bases Maquette mère CONCOURS Gds-Hutins</t>
  </si>
  <si>
    <t>PF4103</t>
  </si>
  <si>
    <t>MANALTI Luc Concours Acompte FEVRIER</t>
  </si>
  <si>
    <t>CA004</t>
  </si>
  <si>
    <t>CA0054</t>
  </si>
  <si>
    <t>MANOR Livre d'or Expo projets CONCOURS</t>
  </si>
  <si>
    <t>PF004</t>
  </si>
  <si>
    <t>PF4104</t>
  </si>
  <si>
    <t>DDM Sàrl Buffet Gare Repas du 20mars CONCOURS</t>
  </si>
  <si>
    <t>CA0057</t>
  </si>
  <si>
    <t>LaPOSTE Tout ménage "Vernisage concours"</t>
  </si>
  <si>
    <t>PF4106</t>
  </si>
  <si>
    <t>ROCHAT Mèche à pierre Préparation locaux -CONCOURS</t>
  </si>
  <si>
    <t>MANALTI Luc Présidence Journée experts et jury (3jours) -CONCOURS</t>
  </si>
  <si>
    <t>DDM Sàrl BUFFET GARE CE  Repas 29mars -CONCOURS</t>
  </si>
  <si>
    <t>B+S ingénieurs conseils SA Jury -CONCOURS</t>
  </si>
  <si>
    <t>CA005</t>
  </si>
  <si>
    <t>CA0063</t>
  </si>
  <si>
    <t>AUB.CE Repas 02mai Concours</t>
  </si>
  <si>
    <t>CA0066</t>
  </si>
  <si>
    <t>DIVERS Pourboires vernissage Expo projets -CONCOURS</t>
  </si>
  <si>
    <t>PF4107</t>
  </si>
  <si>
    <t>A&amp;HM ARCHITECTES Sàrl Hon. jury -CONCOURS</t>
  </si>
  <si>
    <t>MANALTI Mandat org concours CHEF PROJET -SOLDE</t>
  </si>
  <si>
    <t>PALEO ARTS &amp; SPECTACLES Location matériel "chauffage" PACAV -CONCOURS</t>
  </si>
  <si>
    <t>PF4109</t>
  </si>
  <si>
    <t>BOLAY Olivier honoraires Evaluation 15 projets -CONCOURS</t>
  </si>
  <si>
    <t>BROENNIMANN Taramo Hon. Jury</t>
  </si>
  <si>
    <t>CLOS CE Vin -Vernissage Expo "Grands-Hutins -CONCOURS</t>
  </si>
  <si>
    <t>DeLaMal Sàrl Honoraires Jury et frais déplacements -CONCOURS</t>
  </si>
  <si>
    <t>EXQUIS Ch. Honoraires Jury</t>
  </si>
  <si>
    <t>HELIOGRAPHIE GIRARD Débours bur.MANALTI -CONCOURS</t>
  </si>
  <si>
    <t>JEMMELY Boucherie Cocktail Vernissage 9mai -CONCOURS</t>
  </si>
  <si>
    <t>KRUGER Ventilateur Abri PC -CONCOURS</t>
  </si>
  <si>
    <t>MARCHE CORBEAUX Marchandises 28mars -CONCOURS</t>
  </si>
  <si>
    <t>MARCHE CORBEAUX Marchandises 20mars -CONCOURS</t>
  </si>
  <si>
    <t>MAYOR BEUSCH Honoraires Jury -CONCOURS</t>
  </si>
  <si>
    <t>PHILIPONA BERTHELOT Install. électriques Abri PC/PAPCAV -CONCOURS</t>
  </si>
  <si>
    <t>PF4112</t>
  </si>
  <si>
    <t>CLOS CE Assortiments vin -Cadeaux aux communes  pour prêt matériel -GRANDS-HUTINS</t>
  </si>
  <si>
    <t>PF4114</t>
  </si>
  <si>
    <t>HELIO GIRARD Copies couleur laser A3 -CONCOURS</t>
  </si>
  <si>
    <t>DIVERS PROJETS Prix/Indemnité -CONCOURS</t>
  </si>
  <si>
    <t>PF4116</t>
  </si>
  <si>
    <t>DCTI URBANISME Autorisation construire CONCOURS SIA -Honoraires Spécialiste-conseil</t>
  </si>
  <si>
    <t>DeSIEBENTHAL Cylindre provisoire PAPCAV -CONCOURS</t>
  </si>
  <si>
    <t>FORMERY Sara Arch.EPFL Hon.jury 28/29mars -CONCOURS</t>
  </si>
  <si>
    <t>JPR ConseilsHon. 15avr/09mai Projet GDS-HUTINS -CONCOURS</t>
  </si>
  <si>
    <t>LHA avocats -Honoraires Règlement concours et entretien a/M.Manalti -07sept/31déc2011 -CONCOURS</t>
  </si>
  <si>
    <t>PF4115</t>
  </si>
  <si>
    <t>PF009</t>
  </si>
  <si>
    <t>PF4121</t>
  </si>
  <si>
    <t>GUICHARD FLEURS Arrangement -1erAOÛT</t>
  </si>
  <si>
    <t>HOSTETTLER JM Ind. jury concours Grands-Hutin</t>
  </si>
  <si>
    <t>PF4125</t>
  </si>
  <si>
    <t>CM CA Indemnités jugement concours 28/29mars2012 (5*2'000.-)</t>
  </si>
  <si>
    <t>OD003</t>
  </si>
  <si>
    <t>OD0002</t>
  </si>
  <si>
    <t>MANALTI Luc -Agence Architecte Urbaniste EPFL SIA -Projet extension village Hon.assistance maîtrise ouvrage -ORG concours -Vir.p.n°PF1113/10 24déc10</t>
  </si>
  <si>
    <t>MANALTI Luc -Assistant MO et ORG.concours -Vir.p.n°PF1118/11 25janv11</t>
  </si>
  <si>
    <t>PF1119</t>
  </si>
  <si>
    <t>Agence Luc MANALTI Architecte Urbaniste EPFL -Projet extension village -Assistance maîtrise d'ouvrage CONCOURS -Débours</t>
  </si>
  <si>
    <t>PF1125</t>
  </si>
  <si>
    <t>Agence Luc MANALTI Projet extension village Mandat assistance maîtrise ouvrage Org. concours -ACOMPTE JANVIER</t>
  </si>
  <si>
    <t>PF0124</t>
  </si>
  <si>
    <t>Agence Luc MANALTI MO org. concours -Acompte FEVRIER</t>
  </si>
  <si>
    <t>PF0125</t>
  </si>
  <si>
    <t>Agence Luc MANALTI Projet ext. Org.concours -Acompte MARS</t>
  </si>
  <si>
    <t>PF2107</t>
  </si>
  <si>
    <t>MANALTI Luc Projet extension village Mandat assistance maîtrise ouvrage ORG.CONCOURS -ACOMPTE AVRIL</t>
  </si>
  <si>
    <t>NG Géomètres associés NEY&amp;HURNI SA</t>
  </si>
  <si>
    <t>PF2109</t>
  </si>
  <si>
    <t>MANALTI ORG.Concours -Acompte MAI</t>
  </si>
  <si>
    <t>PF2110</t>
  </si>
  <si>
    <t>Atelier JMS Bases Maquette mère Concours "GRANDS-HUTINS" -Acompte 30%</t>
  </si>
  <si>
    <t>LHA AVOCATS Honoraires et frais Dossier BEUSCH MAYOR -CONCOURS</t>
  </si>
  <si>
    <t>PF3102</t>
  </si>
  <si>
    <t>MANALTI Acompte CONCOURS -SEPT/OCTOBRE</t>
  </si>
  <si>
    <t>ATELIER JMS Bases Maquette mère CONCOURS "Hds-Hutins" FACT.INTERM: 30% du solde</t>
  </si>
  <si>
    <t>PF3104</t>
  </si>
  <si>
    <t>PUBLICITAS -MP (Marchés publics) Ensemble logts plurigénérationnels Grands-Hutins FAO OCT</t>
  </si>
  <si>
    <t>PF5114</t>
  </si>
  <si>
    <t>JPR CONSEILS Honoraires Août/Décembre</t>
  </si>
  <si>
    <t>PF5104</t>
  </si>
  <si>
    <t>ATAR FAO Marchés publics Ingénieur CVS -NV QUARTIER ETUDE AVANT-PROJET</t>
  </si>
  <si>
    <t>ATAR FAO Marchés publics Ingénieur Civil -NV QUARTIER ETUDE AVANT-PROJET</t>
  </si>
  <si>
    <t>PF5105</t>
  </si>
  <si>
    <t>LEVA Boucherie Collation 29novembre -Présentation Nv Quartier "Les Grands-Chênes"</t>
  </si>
  <si>
    <t>BC0033</t>
  </si>
  <si>
    <t>BUNQ Sàrl Architectes SIA -Honoraires frais étude avant-projet -ACOMPTE N°1 &lt;./.5% retenue&gt;</t>
  </si>
  <si>
    <t>Dépenses 2011-2013</t>
  </si>
  <si>
    <t>Dépenses 2011-2022</t>
  </si>
  <si>
    <t>Recettes 2011-2022</t>
  </si>
  <si>
    <t xml:space="preserve">Fenêtres </t>
  </si>
  <si>
    <t>Ventilation</t>
  </si>
  <si>
    <t>Concours</t>
  </si>
  <si>
    <t>Construction</t>
  </si>
  <si>
    <t>Etude</t>
  </si>
  <si>
    <t>Crédit voté</t>
  </si>
  <si>
    <t>%</t>
  </si>
  <si>
    <t xml:space="preserve">Subvention plantations arbres </t>
  </si>
  <si>
    <t>2011-2013</t>
  </si>
  <si>
    <t>Coût par année</t>
  </si>
  <si>
    <t>Dépenses bruts total</t>
  </si>
  <si>
    <t>Dépenses bruts</t>
  </si>
  <si>
    <t xml:space="preserve">Crédit voté </t>
  </si>
  <si>
    <t>Subvention LUP</t>
  </si>
  <si>
    <t>Subvention FIDU</t>
  </si>
  <si>
    <t>Subvention plantation</t>
  </si>
  <si>
    <t xml:space="preserve">Total </t>
  </si>
  <si>
    <t>Seulement la construction + Etude + Concours</t>
  </si>
  <si>
    <t>Dépassement au 31.12.2022</t>
  </si>
  <si>
    <t>Coût des travaux des boiseries  - solution 1</t>
  </si>
  <si>
    <t>Coût des travaux des boiseries  - solution 2</t>
  </si>
  <si>
    <t>Coût des travaux des boiseries  - solution 3</t>
  </si>
  <si>
    <t>Mix 40-100%</t>
  </si>
  <si>
    <t>Dépenses nettes</t>
  </si>
  <si>
    <t>Dépenses brutes</t>
  </si>
  <si>
    <t>Attiques "à ce jour"</t>
  </si>
  <si>
    <t>Récapitulatif des dépenses</t>
  </si>
  <si>
    <t xml:space="preserve">Dépassement selon solution </t>
  </si>
  <si>
    <t>Dépassement estimé avec solution 1</t>
  </si>
  <si>
    <t>Dépassement estimé avec solution 2</t>
  </si>
  <si>
    <t>Dépassement estimé avec solution 3</t>
  </si>
  <si>
    <t>Attiques solution 1</t>
  </si>
  <si>
    <t>Attiques solution 2</t>
  </si>
  <si>
    <t>Attiques solution 3</t>
  </si>
  <si>
    <t>* Un dépassement est considéré comme important notamment dès qu'il atteint 10% du crédit brut voté</t>
  </si>
  <si>
    <t>Honoraires juridiques</t>
  </si>
  <si>
    <t>CONSORTIUM SOCHAME Convention17août GRANDS-CHÊNES - Fenêtres</t>
  </si>
  <si>
    <t>SOCHAME Convention 12janvier - NC 1522 - GRANDS-CHÊNES - Boiseries Attiques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</si>
</sst>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CC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7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4" fontId="0" fillId="0" borderId="1" xfId="0" applyNumberFormat="1" applyBorder="1"/>
    <xf numFmtId="0" fontId="3" fillId="0" borderId="0" xfId="0" applyFont="1"/>
    <xf numFmtId="4" fontId="0" fillId="2" borderId="0" xfId="0" applyNumberFormat="1" applyFill="1"/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4" fontId="0" fillId="3" borderId="0" xfId="0" applyNumberFormat="1" applyFill="1"/>
    <xf numFmtId="0" fontId="0" fillId="2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0" borderId="2" xfId="0" applyBorder="1"/>
    <xf numFmtId="4" fontId="1" fillId="0" borderId="2" xfId="0" applyNumberFormat="1" applyFont="1" applyBorder="1"/>
    <xf numFmtId="0" fontId="0" fillId="12" borderId="2" xfId="0" applyFill="1" applyBorder="1"/>
    <xf numFmtId="4" fontId="0" fillId="12" borderId="2" xfId="0" applyNumberFormat="1" applyFill="1" applyBorder="1"/>
    <xf numFmtId="14" fontId="0" fillId="13" borderId="2" xfId="0" applyNumberFormat="1" applyFill="1" applyBorder="1"/>
    <xf numFmtId="4" fontId="0" fillId="13" borderId="2" xfId="0" applyNumberFormat="1" applyFill="1" applyBorder="1"/>
    <xf numFmtId="0" fontId="0" fillId="11" borderId="2" xfId="0" applyFill="1" applyBorder="1"/>
    <xf numFmtId="4" fontId="0" fillId="11" borderId="2" xfId="0" applyNumberFormat="1" applyFill="1" applyBorder="1"/>
    <xf numFmtId="14" fontId="0" fillId="10" borderId="2" xfId="0" applyNumberFormat="1" applyFill="1" applyBorder="1"/>
    <xf numFmtId="4" fontId="0" fillId="10" borderId="2" xfId="0" applyNumberFormat="1" applyFill="1" applyBorder="1"/>
    <xf numFmtId="14" fontId="0" fillId="7" borderId="2" xfId="0" applyNumberFormat="1" applyFill="1" applyBorder="1"/>
    <xf numFmtId="4" fontId="0" fillId="7" borderId="2" xfId="0" applyNumberFormat="1" applyFill="1" applyBorder="1"/>
    <xf numFmtId="14" fontId="0" fillId="5" borderId="2" xfId="0" applyNumberFormat="1" applyFill="1" applyBorder="1"/>
    <xf numFmtId="4" fontId="0" fillId="5" borderId="2" xfId="0" applyNumberFormat="1" applyFill="1" applyBorder="1"/>
    <xf numFmtId="14" fontId="0" fillId="0" borderId="2" xfId="0" applyNumberFormat="1" applyBorder="1"/>
    <xf numFmtId="4" fontId="0" fillId="0" borderId="2" xfId="0" applyNumberFormat="1" applyBorder="1"/>
    <xf numFmtId="0" fontId="1" fillId="0" borderId="2" xfId="0" applyFont="1" applyBorder="1"/>
    <xf numFmtId="9" fontId="0" fillId="0" borderId="2" xfId="1" applyFont="1" applyBorder="1"/>
    <xf numFmtId="10" fontId="0" fillId="0" borderId="2" xfId="1" applyNumberFormat="1" applyFont="1" applyBorder="1"/>
    <xf numFmtId="1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10" fontId="0" fillId="12" borderId="2" xfId="1" applyNumberFormat="1" applyFont="1" applyFill="1" applyBorder="1"/>
    <xf numFmtId="10" fontId="0" fillId="13" borderId="2" xfId="1" applyNumberFormat="1" applyFont="1" applyFill="1" applyBorder="1"/>
    <xf numFmtId="10" fontId="0" fillId="11" borderId="2" xfId="1" applyNumberFormat="1" applyFont="1" applyFill="1" applyBorder="1"/>
    <xf numFmtId="10" fontId="0" fillId="10" borderId="2" xfId="1" applyNumberFormat="1" applyFont="1" applyFill="1" applyBorder="1"/>
    <xf numFmtId="10" fontId="0" fillId="7" borderId="2" xfId="1" applyNumberFormat="1" applyFont="1" applyFill="1" applyBorder="1"/>
    <xf numFmtId="10" fontId="0" fillId="5" borderId="2" xfId="1" applyNumberFormat="1" applyFont="1" applyFill="1" applyBorder="1"/>
    <xf numFmtId="10" fontId="0" fillId="0" borderId="2" xfId="0" applyNumberFormat="1" applyBorder="1"/>
    <xf numFmtId="10" fontId="0" fillId="0" borderId="0" xfId="0" applyNumberFormat="1"/>
    <xf numFmtId="14" fontId="1" fillId="0" borderId="2" xfId="0" applyNumberFormat="1" applyFont="1" applyBorder="1"/>
    <xf numFmtId="14" fontId="5" fillId="0" borderId="2" xfId="0" applyNumberFormat="1" applyFont="1" applyBorder="1"/>
    <xf numFmtId="14" fontId="0" fillId="14" borderId="2" xfId="0" applyNumberFormat="1" applyFill="1" applyBorder="1"/>
    <xf numFmtId="4" fontId="0" fillId="14" borderId="2" xfId="0" applyNumberFormat="1" applyFill="1" applyBorder="1"/>
    <xf numFmtId="10" fontId="0" fillId="14" borderId="2" xfId="1" applyNumberFormat="1" applyFont="1" applyFill="1" applyBorder="1"/>
    <xf numFmtId="9" fontId="1" fillId="0" borderId="2" xfId="1" applyFont="1" applyBorder="1"/>
    <xf numFmtId="10" fontId="0" fillId="0" borderId="0" xfId="1" applyNumberFormat="1" applyFont="1" applyBorder="1"/>
    <xf numFmtId="0" fontId="6" fillId="0" borderId="3" xfId="0" applyFont="1" applyBorder="1"/>
  </cellXfs>
  <cellStyles count="2">
    <cellStyle name="Normal" xfId="0" builtinId="0"/>
    <cellStyle name="Pourcentage" xfId="1" builtinId="5"/>
  </cellStyles>
  <dxfs count="3">
    <dxf>
      <fill>
        <patternFill patternType="solid">
          <fgColor rgb="FFFFE699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E2EFDA"/>
          <bgColor rgb="FF000000"/>
        </patternFill>
      </fill>
    </dxf>
  </dxfs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C263C-92B6-4F03-85C5-2AFFADE7DD3D}">
  <dimension ref="B1:G32"/>
  <sheetViews>
    <sheetView zoomScale="120" zoomScaleNormal="120" workbookViewId="0">
      <selection activeCell="F7" sqref="F7"/>
    </sheetView>
  </sheetViews>
  <sheetFormatPr baseColWidth="10" defaultRowHeight="15" x14ac:dyDescent="0.25"/>
  <cols>
    <col min="2" max="2" width="62" customWidth="1"/>
    <col min="3" max="3" width="17.7109375" bestFit="1" customWidth="1"/>
    <col min="4" max="4" width="20" customWidth="1"/>
    <col min="5" max="5" width="15" bestFit="1" customWidth="1"/>
    <col min="6" max="6" width="24.7109375" bestFit="1" customWidth="1"/>
  </cols>
  <sheetData>
    <row r="1" spans="2:7" x14ac:dyDescent="0.25">
      <c r="B1" s="5" t="s">
        <v>0</v>
      </c>
    </row>
    <row r="2" spans="2:7" x14ac:dyDescent="0.25">
      <c r="B2" s="5"/>
    </row>
    <row r="3" spans="2:7" x14ac:dyDescent="0.25">
      <c r="B3" s="2" t="s">
        <v>8</v>
      </c>
      <c r="C3" s="3">
        <v>27500000</v>
      </c>
      <c r="E3" t="s">
        <v>23</v>
      </c>
      <c r="F3" s="6">
        <f>SUM(C3+D17+D18+D16)</f>
        <v>28954662</v>
      </c>
      <c r="G3" t="s">
        <v>26</v>
      </c>
    </row>
    <row r="4" spans="2:7" x14ac:dyDescent="0.25">
      <c r="B4" s="2"/>
      <c r="C4" s="3"/>
      <c r="G4" t="s">
        <v>27</v>
      </c>
    </row>
    <row r="5" spans="2:7" x14ac:dyDescent="0.25">
      <c r="C5" t="s">
        <v>16</v>
      </c>
      <c r="D5" t="s">
        <v>17</v>
      </c>
    </row>
    <row r="6" spans="2:7" x14ac:dyDescent="0.25">
      <c r="B6" t="s">
        <v>6</v>
      </c>
      <c r="C6" s="1">
        <v>28832213.539999999</v>
      </c>
      <c r="D6" s="1"/>
      <c r="F6" s="3">
        <f>SUM(F3-C6)</f>
        <v>122448.46000000089</v>
      </c>
    </row>
    <row r="7" spans="2:7" x14ac:dyDescent="0.25">
      <c r="B7" t="s">
        <v>1</v>
      </c>
      <c r="C7" s="1">
        <v>703227.05</v>
      </c>
      <c r="D7" s="1"/>
    </row>
    <row r="8" spans="2:7" x14ac:dyDescent="0.25">
      <c r="B8" t="s">
        <v>2</v>
      </c>
      <c r="C8" s="1">
        <v>105442.9</v>
      </c>
      <c r="D8" s="1"/>
    </row>
    <row r="9" spans="2:7" x14ac:dyDescent="0.25">
      <c r="B9" t="s">
        <v>3</v>
      </c>
      <c r="C9" s="1">
        <v>28767.599999999999</v>
      </c>
      <c r="D9" s="1"/>
      <c r="F9" s="1"/>
    </row>
    <row r="10" spans="2:7" x14ac:dyDescent="0.25">
      <c r="B10" t="s">
        <v>4</v>
      </c>
      <c r="C10" s="1">
        <v>20946.55</v>
      </c>
      <c r="D10" s="1"/>
    </row>
    <row r="11" spans="2:7" x14ac:dyDescent="0.25">
      <c r="B11" t="s">
        <v>5</v>
      </c>
      <c r="C11" s="1">
        <f>59947.75+2856.2+302.9</f>
        <v>63106.85</v>
      </c>
      <c r="D11" s="1"/>
    </row>
    <row r="12" spans="2:7" ht="15.75" thickBot="1" x14ac:dyDescent="0.3">
      <c r="B12" t="s">
        <v>7</v>
      </c>
      <c r="C12" s="4">
        <f>SUM(C6:C11)</f>
        <v>29753704.490000002</v>
      </c>
      <c r="D12" s="1"/>
    </row>
    <row r="13" spans="2:7" ht="15.75" thickTop="1" x14ac:dyDescent="0.25">
      <c r="C13" s="1"/>
      <c r="D13" s="1"/>
    </row>
    <row r="14" spans="2:7" x14ac:dyDescent="0.25">
      <c r="B14" s="2" t="s">
        <v>9</v>
      </c>
      <c r="D14" s="1"/>
    </row>
    <row r="15" spans="2:7" x14ac:dyDescent="0.25">
      <c r="B15" t="s">
        <v>14</v>
      </c>
      <c r="D15" s="1">
        <v>19242198</v>
      </c>
    </row>
    <row r="16" spans="2:7" x14ac:dyDescent="0.25">
      <c r="B16" t="s">
        <v>10</v>
      </c>
      <c r="D16" s="6">
        <v>1079662</v>
      </c>
    </row>
    <row r="17" spans="2:4" x14ac:dyDescent="0.25">
      <c r="B17" t="s">
        <v>11</v>
      </c>
      <c r="D17" s="6">
        <v>18000</v>
      </c>
    </row>
    <row r="18" spans="2:4" x14ac:dyDescent="0.25">
      <c r="B18" t="s">
        <v>15</v>
      </c>
      <c r="D18" s="6">
        <v>357000</v>
      </c>
    </row>
    <row r="19" spans="2:4" x14ac:dyDescent="0.25">
      <c r="B19" t="s">
        <v>19</v>
      </c>
      <c r="D19" s="1">
        <v>430800</v>
      </c>
    </row>
    <row r="20" spans="2:4" x14ac:dyDescent="0.25">
      <c r="B20" t="s">
        <v>20</v>
      </c>
      <c r="D20" s="1">
        <v>178000</v>
      </c>
    </row>
    <row r="21" spans="2:4" x14ac:dyDescent="0.25">
      <c r="B21" t="s">
        <v>21</v>
      </c>
      <c r="D21" s="1">
        <v>61700</v>
      </c>
    </row>
    <row r="22" spans="2:4" x14ac:dyDescent="0.25">
      <c r="B22" t="s">
        <v>1888</v>
      </c>
      <c r="D22" s="1">
        <v>30440.01</v>
      </c>
    </row>
    <row r="23" spans="2:4" ht="15.75" thickBot="1" x14ac:dyDescent="0.3">
      <c r="B23" t="s">
        <v>12</v>
      </c>
      <c r="D23" s="4">
        <f>+D15+D16+D17+D18+D19+D20+D21+D22</f>
        <v>21397800.010000002</v>
      </c>
    </row>
    <row r="24" spans="2:4" ht="15.75" thickTop="1" x14ac:dyDescent="0.25"/>
    <row r="25" spans="2:4" x14ac:dyDescent="0.25">
      <c r="B25" t="s">
        <v>13</v>
      </c>
      <c r="D25" s="3">
        <f>+C12-D23</f>
        <v>8355904.4800000004</v>
      </c>
    </row>
    <row r="29" spans="2:4" x14ac:dyDescent="0.25">
      <c r="B29" t="s">
        <v>25</v>
      </c>
    </row>
    <row r="30" spans="2:4" x14ac:dyDescent="0.25">
      <c r="B30" t="s">
        <v>18</v>
      </c>
    </row>
    <row r="31" spans="2:4" x14ac:dyDescent="0.25">
      <c r="B31" t="s">
        <v>24</v>
      </c>
    </row>
    <row r="32" spans="2:4" x14ac:dyDescent="0.25">
      <c r="B32" t="s">
        <v>22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96C50-7029-451D-A607-9C6929BD3F77}">
  <dimension ref="A2:F138"/>
  <sheetViews>
    <sheetView topLeftCell="A106" workbookViewId="0">
      <selection activeCell="F134" sqref="F134"/>
    </sheetView>
  </sheetViews>
  <sheetFormatPr baseColWidth="10" defaultRowHeight="15" x14ac:dyDescent="0.25"/>
  <cols>
    <col min="1" max="1" width="9.85546875" bestFit="1" customWidth="1"/>
    <col min="2" max="2" width="7.140625" customWidth="1"/>
    <col min="3" max="3" width="7.140625" bestFit="1" customWidth="1"/>
    <col min="4" max="4" width="120.85546875" bestFit="1" customWidth="1"/>
    <col min="5" max="5" width="11.28515625" bestFit="1" customWidth="1"/>
    <col min="6" max="6" width="12.28515625" bestFit="1" customWidth="1"/>
  </cols>
  <sheetData>
    <row r="2" spans="1:6" x14ac:dyDescent="0.25">
      <c r="B2" s="5" t="s">
        <v>0</v>
      </c>
    </row>
    <row r="4" spans="1:6" x14ac:dyDescent="0.25">
      <c r="B4" s="2" t="s">
        <v>284</v>
      </c>
    </row>
    <row r="6" spans="1:6" x14ac:dyDescent="0.25">
      <c r="A6" t="s">
        <v>29</v>
      </c>
      <c r="B6" t="s">
        <v>30</v>
      </c>
      <c r="C6" t="s">
        <v>31</v>
      </c>
      <c r="D6" t="s">
        <v>32</v>
      </c>
      <c r="E6" t="s">
        <v>33</v>
      </c>
      <c r="F6" t="s">
        <v>239</v>
      </c>
    </row>
    <row r="7" spans="1:6" x14ac:dyDescent="0.25">
      <c r="A7" s="7">
        <v>42736</v>
      </c>
      <c r="B7" t="s">
        <v>247</v>
      </c>
      <c r="C7" t="s">
        <v>292</v>
      </c>
      <c r="D7" t="s">
        <v>293</v>
      </c>
      <c r="E7" s="1">
        <v>195</v>
      </c>
    </row>
    <row r="8" spans="1:6" x14ac:dyDescent="0.25">
      <c r="A8" s="7">
        <v>42736</v>
      </c>
      <c r="B8" t="s">
        <v>247</v>
      </c>
      <c r="C8" t="s">
        <v>294</v>
      </c>
      <c r="D8" t="s">
        <v>295</v>
      </c>
      <c r="E8" s="1">
        <v>47861.65</v>
      </c>
    </row>
    <row r="9" spans="1:6" x14ac:dyDescent="0.25">
      <c r="A9" s="7">
        <v>42736</v>
      </c>
      <c r="B9" t="s">
        <v>296</v>
      </c>
      <c r="C9" t="s">
        <v>297</v>
      </c>
      <c r="D9" t="s">
        <v>298</v>
      </c>
      <c r="E9" s="1">
        <v>63535.45</v>
      </c>
    </row>
    <row r="10" spans="1:6" x14ac:dyDescent="0.25">
      <c r="A10" s="7">
        <v>42736</v>
      </c>
      <c r="B10" t="s">
        <v>299</v>
      </c>
      <c r="C10" t="s">
        <v>300</v>
      </c>
      <c r="D10" t="s">
        <v>301</v>
      </c>
      <c r="E10" s="1">
        <v>9367</v>
      </c>
    </row>
    <row r="11" spans="1:6" x14ac:dyDescent="0.25">
      <c r="A11" s="7">
        <v>42736</v>
      </c>
      <c r="B11" t="s">
        <v>299</v>
      </c>
      <c r="C11" t="s">
        <v>302</v>
      </c>
      <c r="D11" t="s">
        <v>303</v>
      </c>
      <c r="E11" s="1">
        <v>39374.800000000003</v>
      </c>
    </row>
    <row r="12" spans="1:6" x14ac:dyDescent="0.25">
      <c r="A12" s="7">
        <v>42736</v>
      </c>
      <c r="B12" t="s">
        <v>299</v>
      </c>
      <c r="C12" t="s">
        <v>304</v>
      </c>
      <c r="D12" t="s">
        <v>305</v>
      </c>
      <c r="E12" s="1">
        <v>39674.9</v>
      </c>
    </row>
    <row r="13" spans="1:6" x14ac:dyDescent="0.25">
      <c r="A13" s="7">
        <v>42736</v>
      </c>
      <c r="B13" t="s">
        <v>299</v>
      </c>
      <c r="C13" t="s">
        <v>306</v>
      </c>
      <c r="D13" t="s">
        <v>307</v>
      </c>
      <c r="E13" s="1">
        <v>16415.25</v>
      </c>
    </row>
    <row r="14" spans="1:6" x14ac:dyDescent="0.25">
      <c r="A14" s="7">
        <v>42736</v>
      </c>
      <c r="B14" t="s">
        <v>299</v>
      </c>
      <c r="C14" t="s">
        <v>308</v>
      </c>
      <c r="D14" t="s">
        <v>309</v>
      </c>
      <c r="E14" s="1">
        <v>83737.899999999994</v>
      </c>
    </row>
    <row r="15" spans="1:6" x14ac:dyDescent="0.25">
      <c r="A15" s="7">
        <v>42736</v>
      </c>
      <c r="B15" t="s">
        <v>45</v>
      </c>
      <c r="C15" t="s">
        <v>310</v>
      </c>
      <c r="D15" t="s">
        <v>311</v>
      </c>
      <c r="E15" s="1">
        <v>4166.6499999999996</v>
      </c>
    </row>
    <row r="16" spans="1:6" x14ac:dyDescent="0.25">
      <c r="A16" s="7">
        <v>42736</v>
      </c>
      <c r="B16" t="s">
        <v>45</v>
      </c>
      <c r="C16" t="s">
        <v>312</v>
      </c>
      <c r="D16" t="s">
        <v>313</v>
      </c>
      <c r="E16" s="1">
        <v>8.8000000000000007</v>
      </c>
    </row>
    <row r="17" spans="1:5" x14ac:dyDescent="0.25">
      <c r="A17" s="7">
        <v>42736</v>
      </c>
      <c r="B17" t="s">
        <v>45</v>
      </c>
      <c r="C17" t="s">
        <v>314</v>
      </c>
      <c r="D17" t="s">
        <v>315</v>
      </c>
      <c r="E17" s="1">
        <v>31.9</v>
      </c>
    </row>
    <row r="18" spans="1:5" x14ac:dyDescent="0.25">
      <c r="A18" s="7">
        <v>42736</v>
      </c>
      <c r="B18" t="s">
        <v>45</v>
      </c>
      <c r="C18" t="s">
        <v>316</v>
      </c>
      <c r="D18" t="s">
        <v>317</v>
      </c>
      <c r="E18" s="1">
        <v>486</v>
      </c>
    </row>
    <row r="19" spans="1:5" x14ac:dyDescent="0.25">
      <c r="A19" s="7">
        <v>42736</v>
      </c>
      <c r="B19" t="s">
        <v>45</v>
      </c>
      <c r="C19" t="s">
        <v>318</v>
      </c>
      <c r="D19" t="s">
        <v>319</v>
      </c>
      <c r="E19" s="1">
        <v>16422.5</v>
      </c>
    </row>
    <row r="20" spans="1:5" x14ac:dyDescent="0.25">
      <c r="A20" s="7">
        <v>42736</v>
      </c>
      <c r="B20" t="s">
        <v>45</v>
      </c>
      <c r="C20" t="s">
        <v>320</v>
      </c>
      <c r="D20" t="s">
        <v>321</v>
      </c>
      <c r="E20" s="1">
        <v>32050.95</v>
      </c>
    </row>
    <row r="21" spans="1:5" x14ac:dyDescent="0.25">
      <c r="A21" s="7">
        <v>42736</v>
      </c>
      <c r="B21" t="s">
        <v>45</v>
      </c>
      <c r="C21" t="s">
        <v>322</v>
      </c>
      <c r="D21" t="s">
        <v>323</v>
      </c>
      <c r="E21" s="1">
        <v>28722.85</v>
      </c>
    </row>
    <row r="22" spans="1:5" x14ac:dyDescent="0.25">
      <c r="A22" s="7">
        <v>42736</v>
      </c>
      <c r="B22" t="s">
        <v>45</v>
      </c>
      <c r="C22" t="s">
        <v>324</v>
      </c>
      <c r="D22" t="s">
        <v>325</v>
      </c>
      <c r="E22" s="1">
        <v>2472.1</v>
      </c>
    </row>
    <row r="23" spans="1:5" x14ac:dyDescent="0.25">
      <c r="A23" s="7">
        <v>42736</v>
      </c>
      <c r="B23" t="s">
        <v>50</v>
      </c>
      <c r="C23" t="s">
        <v>326</v>
      </c>
      <c r="D23" t="s">
        <v>327</v>
      </c>
      <c r="E23" s="1">
        <v>64567.05</v>
      </c>
    </row>
    <row r="24" spans="1:5" x14ac:dyDescent="0.25">
      <c r="A24" s="7">
        <v>42736</v>
      </c>
      <c r="B24" t="s">
        <v>50</v>
      </c>
      <c r="C24" t="s">
        <v>328</v>
      </c>
      <c r="D24" t="s">
        <v>329</v>
      </c>
      <c r="E24" s="1">
        <v>2162.15</v>
      </c>
    </row>
    <row r="25" spans="1:5" x14ac:dyDescent="0.25">
      <c r="A25" s="7">
        <v>42736</v>
      </c>
      <c r="B25" t="s">
        <v>50</v>
      </c>
      <c r="C25" t="s">
        <v>330</v>
      </c>
      <c r="D25" t="s">
        <v>331</v>
      </c>
      <c r="E25" s="1">
        <v>13166.8</v>
      </c>
    </row>
    <row r="26" spans="1:5" x14ac:dyDescent="0.25">
      <c r="A26" s="7">
        <v>42736</v>
      </c>
      <c r="B26" t="s">
        <v>56</v>
      </c>
      <c r="C26" t="s">
        <v>332</v>
      </c>
      <c r="D26" t="s">
        <v>333</v>
      </c>
      <c r="E26" s="1">
        <v>270407.45</v>
      </c>
    </row>
    <row r="27" spans="1:5" x14ac:dyDescent="0.25">
      <c r="A27" s="7">
        <v>42736</v>
      </c>
      <c r="B27" t="s">
        <v>56</v>
      </c>
      <c r="C27" t="s">
        <v>334</v>
      </c>
      <c r="D27" t="s">
        <v>335</v>
      </c>
      <c r="E27" s="1">
        <v>13102.8</v>
      </c>
    </row>
    <row r="28" spans="1:5" x14ac:dyDescent="0.25">
      <c r="A28" s="7">
        <v>42736</v>
      </c>
      <c r="B28" t="s">
        <v>56</v>
      </c>
      <c r="C28" t="s">
        <v>336</v>
      </c>
      <c r="D28" t="s">
        <v>337</v>
      </c>
      <c r="E28" s="1">
        <v>27146.55</v>
      </c>
    </row>
    <row r="29" spans="1:5" x14ac:dyDescent="0.25">
      <c r="A29" s="7">
        <v>42736</v>
      </c>
      <c r="B29" t="s">
        <v>56</v>
      </c>
      <c r="C29" t="s">
        <v>51</v>
      </c>
      <c r="D29" t="s">
        <v>338</v>
      </c>
      <c r="E29" s="1">
        <v>182776.7</v>
      </c>
    </row>
    <row r="30" spans="1:5" x14ac:dyDescent="0.25">
      <c r="A30" s="7">
        <v>42736</v>
      </c>
      <c r="B30" t="s">
        <v>56</v>
      </c>
      <c r="C30" t="s">
        <v>48</v>
      </c>
      <c r="D30" t="s">
        <v>339</v>
      </c>
      <c r="E30" s="1">
        <v>20515.400000000001</v>
      </c>
    </row>
    <row r="31" spans="1:5" x14ac:dyDescent="0.25">
      <c r="A31" s="7">
        <v>42736</v>
      </c>
      <c r="B31" t="s">
        <v>56</v>
      </c>
      <c r="C31" t="s">
        <v>57</v>
      </c>
      <c r="D31" t="s">
        <v>340</v>
      </c>
      <c r="E31" s="1">
        <v>99427.3</v>
      </c>
    </row>
    <row r="32" spans="1:5" x14ac:dyDescent="0.25">
      <c r="A32" s="7">
        <v>42736</v>
      </c>
      <c r="B32" t="s">
        <v>341</v>
      </c>
      <c r="C32" t="s">
        <v>342</v>
      </c>
      <c r="D32" t="s">
        <v>343</v>
      </c>
      <c r="E32" s="1">
        <v>3530.35</v>
      </c>
    </row>
    <row r="33" spans="1:5" x14ac:dyDescent="0.25">
      <c r="A33" s="7">
        <v>42736</v>
      </c>
      <c r="B33" t="s">
        <v>344</v>
      </c>
      <c r="C33" t="s">
        <v>345</v>
      </c>
      <c r="D33" t="s">
        <v>346</v>
      </c>
      <c r="E33" s="1">
        <v>832</v>
      </c>
    </row>
    <row r="34" spans="1:5" x14ac:dyDescent="0.25">
      <c r="A34" s="7">
        <v>42736</v>
      </c>
      <c r="B34" t="s">
        <v>344</v>
      </c>
      <c r="C34" t="s">
        <v>347</v>
      </c>
      <c r="D34" t="s">
        <v>348</v>
      </c>
      <c r="E34" s="1">
        <v>14742.3</v>
      </c>
    </row>
    <row r="35" spans="1:5" x14ac:dyDescent="0.25">
      <c r="A35" s="7">
        <v>42736</v>
      </c>
      <c r="B35" t="s">
        <v>349</v>
      </c>
      <c r="C35" t="s">
        <v>350</v>
      </c>
      <c r="D35" t="s">
        <v>351</v>
      </c>
      <c r="E35" s="1">
        <v>7837.55</v>
      </c>
    </row>
    <row r="36" spans="1:5" x14ac:dyDescent="0.25">
      <c r="A36" s="7">
        <v>42736</v>
      </c>
      <c r="B36" t="s">
        <v>349</v>
      </c>
      <c r="C36" t="s">
        <v>352</v>
      </c>
      <c r="D36" t="s">
        <v>353</v>
      </c>
      <c r="E36" s="1">
        <v>65657.3</v>
      </c>
    </row>
    <row r="37" spans="1:5" x14ac:dyDescent="0.25">
      <c r="A37" s="7">
        <v>42736</v>
      </c>
      <c r="B37" t="s">
        <v>354</v>
      </c>
      <c r="C37" t="s">
        <v>355</v>
      </c>
      <c r="D37" t="s">
        <v>356</v>
      </c>
      <c r="E37" s="1">
        <v>43515.35</v>
      </c>
    </row>
    <row r="38" spans="1:5" x14ac:dyDescent="0.25">
      <c r="A38" s="7">
        <v>42736</v>
      </c>
      <c r="B38" t="s">
        <v>357</v>
      </c>
      <c r="C38" t="s">
        <v>358</v>
      </c>
      <c r="D38" t="s">
        <v>359</v>
      </c>
      <c r="E38" s="1">
        <v>543.79999999999995</v>
      </c>
    </row>
    <row r="39" spans="1:5" x14ac:dyDescent="0.25">
      <c r="A39" s="7">
        <v>42736</v>
      </c>
      <c r="B39" t="s">
        <v>360</v>
      </c>
      <c r="C39" t="s">
        <v>361</v>
      </c>
      <c r="D39" t="s">
        <v>362</v>
      </c>
      <c r="E39" s="1">
        <v>205993.1</v>
      </c>
    </row>
    <row r="40" spans="1:5" x14ac:dyDescent="0.25">
      <c r="A40" s="7">
        <v>42746</v>
      </c>
      <c r="B40" t="s">
        <v>45</v>
      </c>
      <c r="C40" t="s">
        <v>363</v>
      </c>
      <c r="D40" t="s">
        <v>364</v>
      </c>
      <c r="E40" s="1">
        <v>27694</v>
      </c>
    </row>
    <row r="41" spans="1:5" x14ac:dyDescent="0.25">
      <c r="A41" s="7">
        <v>42746</v>
      </c>
      <c r="B41" t="s">
        <v>50</v>
      </c>
      <c r="C41" t="s">
        <v>365</v>
      </c>
      <c r="D41" t="s">
        <v>366</v>
      </c>
      <c r="E41" s="1">
        <v>75035.850000000006</v>
      </c>
    </row>
    <row r="42" spans="1:5" x14ac:dyDescent="0.25">
      <c r="A42" s="7">
        <v>42759</v>
      </c>
      <c r="B42" t="s">
        <v>45</v>
      </c>
      <c r="C42" t="s">
        <v>367</v>
      </c>
      <c r="D42" t="s">
        <v>368</v>
      </c>
      <c r="E42" s="1">
        <v>88068.7</v>
      </c>
    </row>
    <row r="43" spans="1:5" x14ac:dyDescent="0.25">
      <c r="A43" s="7">
        <v>42759</v>
      </c>
      <c r="B43" t="s">
        <v>45</v>
      </c>
      <c r="C43" t="s">
        <v>369</v>
      </c>
      <c r="D43" t="s">
        <v>370</v>
      </c>
      <c r="E43" s="1">
        <v>25000</v>
      </c>
    </row>
    <row r="44" spans="1:5" x14ac:dyDescent="0.25">
      <c r="A44" s="7">
        <v>42759</v>
      </c>
      <c r="B44" t="s">
        <v>371</v>
      </c>
      <c r="C44" t="s">
        <v>372</v>
      </c>
      <c r="D44" t="s">
        <v>373</v>
      </c>
      <c r="E44" s="1">
        <v>31622.400000000001</v>
      </c>
    </row>
    <row r="45" spans="1:5" x14ac:dyDescent="0.25">
      <c r="A45" s="7">
        <v>42760</v>
      </c>
      <c r="B45" t="s">
        <v>341</v>
      </c>
      <c r="C45" t="s">
        <v>59</v>
      </c>
      <c r="D45" t="s">
        <v>374</v>
      </c>
      <c r="E45" s="1">
        <v>17.55</v>
      </c>
    </row>
    <row r="46" spans="1:5" x14ac:dyDescent="0.25">
      <c r="A46" s="7">
        <v>42765</v>
      </c>
      <c r="B46" t="s">
        <v>344</v>
      </c>
      <c r="C46" t="s">
        <v>375</v>
      </c>
      <c r="D46" t="s">
        <v>376</v>
      </c>
      <c r="E46" s="1">
        <v>9033.25</v>
      </c>
    </row>
    <row r="47" spans="1:5" x14ac:dyDescent="0.25">
      <c r="A47" s="7">
        <v>42765</v>
      </c>
      <c r="B47" t="s">
        <v>344</v>
      </c>
      <c r="C47" t="s">
        <v>377</v>
      </c>
      <c r="D47" t="s">
        <v>378</v>
      </c>
      <c r="E47" s="1">
        <v>24884.65</v>
      </c>
    </row>
    <row r="48" spans="1:5" x14ac:dyDescent="0.25">
      <c r="A48" s="7">
        <v>42786</v>
      </c>
      <c r="B48" t="s">
        <v>379</v>
      </c>
      <c r="C48" t="s">
        <v>380</v>
      </c>
      <c r="D48" t="s">
        <v>381</v>
      </c>
      <c r="E48" s="1">
        <v>2834.25</v>
      </c>
    </row>
    <row r="49" spans="1:6" x14ac:dyDescent="0.25">
      <c r="A49" s="7">
        <v>42787</v>
      </c>
      <c r="B49" t="s">
        <v>382</v>
      </c>
      <c r="C49" t="s">
        <v>383</v>
      </c>
      <c r="D49" t="s">
        <v>384</v>
      </c>
      <c r="E49" s="1">
        <v>4620.25</v>
      </c>
    </row>
    <row r="50" spans="1:6" x14ac:dyDescent="0.25">
      <c r="A50" s="7">
        <v>42787</v>
      </c>
      <c r="B50" t="s">
        <v>382</v>
      </c>
      <c r="C50" t="s">
        <v>385</v>
      </c>
      <c r="D50" t="s">
        <v>386</v>
      </c>
      <c r="E50" s="1">
        <v>2764.8</v>
      </c>
    </row>
    <row r="51" spans="1:6" x14ac:dyDescent="0.25">
      <c r="A51" s="7">
        <v>42788</v>
      </c>
      <c r="B51" t="s">
        <v>382</v>
      </c>
      <c r="C51" t="s">
        <v>387</v>
      </c>
      <c r="D51" t="s">
        <v>388</v>
      </c>
      <c r="E51" s="1">
        <v>2700</v>
      </c>
    </row>
    <row r="52" spans="1:6" x14ac:dyDescent="0.25">
      <c r="A52" s="7">
        <v>42788</v>
      </c>
      <c r="B52" t="s">
        <v>382</v>
      </c>
      <c r="C52" t="s">
        <v>389</v>
      </c>
      <c r="D52" t="s">
        <v>390</v>
      </c>
      <c r="E52" s="1">
        <v>30</v>
      </c>
      <c r="F52" s="1"/>
    </row>
    <row r="53" spans="1:6" x14ac:dyDescent="0.25">
      <c r="A53" s="7">
        <v>42788</v>
      </c>
      <c r="B53" t="s">
        <v>382</v>
      </c>
      <c r="C53" t="s">
        <v>391</v>
      </c>
      <c r="D53" t="s">
        <v>392</v>
      </c>
      <c r="E53" s="1">
        <v>46.2</v>
      </c>
      <c r="F53" s="1"/>
    </row>
    <row r="54" spans="1:6" x14ac:dyDescent="0.25">
      <c r="A54" s="7">
        <v>42793</v>
      </c>
      <c r="B54" t="s">
        <v>382</v>
      </c>
      <c r="C54" t="s">
        <v>393</v>
      </c>
      <c r="D54" t="s">
        <v>394</v>
      </c>
      <c r="E54" s="1">
        <v>6500</v>
      </c>
    </row>
    <row r="55" spans="1:6" x14ac:dyDescent="0.25">
      <c r="A55" s="7">
        <v>42794</v>
      </c>
      <c r="B55" t="s">
        <v>382</v>
      </c>
      <c r="C55" t="s">
        <v>395</v>
      </c>
      <c r="D55" t="s">
        <v>396</v>
      </c>
      <c r="E55" s="1">
        <v>1274</v>
      </c>
      <c r="F55" s="3"/>
    </row>
    <row r="56" spans="1:6" x14ac:dyDescent="0.25">
      <c r="A56" s="7">
        <v>42794</v>
      </c>
      <c r="B56" t="s">
        <v>397</v>
      </c>
      <c r="C56" t="s">
        <v>398</v>
      </c>
      <c r="D56" t="s">
        <v>399</v>
      </c>
      <c r="E56" s="1">
        <v>1850</v>
      </c>
    </row>
    <row r="57" spans="1:6" x14ac:dyDescent="0.25">
      <c r="A57" s="7">
        <v>42801</v>
      </c>
      <c r="B57" t="s">
        <v>400</v>
      </c>
      <c r="C57" t="s">
        <v>401</v>
      </c>
      <c r="D57" t="s">
        <v>402</v>
      </c>
      <c r="E57" s="1">
        <v>3110.4</v>
      </c>
    </row>
    <row r="58" spans="1:6" x14ac:dyDescent="0.25">
      <c r="A58" s="7">
        <v>42801</v>
      </c>
      <c r="B58" t="s">
        <v>403</v>
      </c>
      <c r="C58" t="s">
        <v>404</v>
      </c>
      <c r="D58" t="s">
        <v>405</v>
      </c>
      <c r="E58" s="1">
        <v>47.1</v>
      </c>
    </row>
    <row r="59" spans="1:6" x14ac:dyDescent="0.25">
      <c r="A59" s="7">
        <v>42801</v>
      </c>
      <c r="B59" t="s">
        <v>119</v>
      </c>
      <c r="C59" t="s">
        <v>406</v>
      </c>
      <c r="D59" t="s">
        <v>407</v>
      </c>
      <c r="E59" s="1">
        <v>18353.45</v>
      </c>
    </row>
    <row r="60" spans="1:6" x14ac:dyDescent="0.25">
      <c r="A60" s="7">
        <v>42802</v>
      </c>
      <c r="B60" t="s">
        <v>400</v>
      </c>
      <c r="C60" t="s">
        <v>408</v>
      </c>
      <c r="D60" t="s">
        <v>409</v>
      </c>
      <c r="E60" s="1">
        <v>19927.3</v>
      </c>
    </row>
    <row r="61" spans="1:6" x14ac:dyDescent="0.25">
      <c r="A61" s="7">
        <v>42804</v>
      </c>
      <c r="B61" t="s">
        <v>400</v>
      </c>
      <c r="C61" t="s">
        <v>410</v>
      </c>
      <c r="D61" t="s">
        <v>411</v>
      </c>
      <c r="E61" s="1">
        <v>1481.75</v>
      </c>
    </row>
    <row r="62" spans="1:6" x14ac:dyDescent="0.25">
      <c r="A62" s="7">
        <v>42808</v>
      </c>
      <c r="B62" t="s">
        <v>400</v>
      </c>
      <c r="C62" t="s">
        <v>412</v>
      </c>
      <c r="D62" t="s">
        <v>413</v>
      </c>
      <c r="E62" s="1">
        <v>45648.9</v>
      </c>
    </row>
    <row r="63" spans="1:6" x14ac:dyDescent="0.25">
      <c r="A63" s="7">
        <v>42808</v>
      </c>
      <c r="B63" t="s">
        <v>400</v>
      </c>
      <c r="C63" t="s">
        <v>414</v>
      </c>
      <c r="D63" t="s">
        <v>415</v>
      </c>
      <c r="E63" s="1">
        <v>620.9</v>
      </c>
    </row>
    <row r="64" spans="1:6" x14ac:dyDescent="0.25">
      <c r="A64" s="7">
        <v>42809</v>
      </c>
      <c r="B64" t="s">
        <v>400</v>
      </c>
      <c r="C64" t="s">
        <v>416</v>
      </c>
      <c r="D64" t="s">
        <v>417</v>
      </c>
      <c r="E64" s="1">
        <v>3888</v>
      </c>
    </row>
    <row r="65" spans="1:5" x14ac:dyDescent="0.25">
      <c r="A65" s="7">
        <v>42809</v>
      </c>
      <c r="B65" t="s">
        <v>400</v>
      </c>
      <c r="C65" t="s">
        <v>418</v>
      </c>
      <c r="D65" t="s">
        <v>419</v>
      </c>
      <c r="E65" s="1">
        <v>1680</v>
      </c>
    </row>
    <row r="66" spans="1:5" x14ac:dyDescent="0.25">
      <c r="A66" s="7">
        <v>42809</v>
      </c>
      <c r="B66" t="s">
        <v>400</v>
      </c>
      <c r="C66" t="s">
        <v>420</v>
      </c>
      <c r="D66" t="s">
        <v>421</v>
      </c>
      <c r="E66" s="1">
        <v>1300</v>
      </c>
    </row>
    <row r="67" spans="1:5" x14ac:dyDescent="0.25">
      <c r="A67" s="7">
        <v>42816</v>
      </c>
      <c r="B67" t="s">
        <v>270</v>
      </c>
      <c r="C67" t="s">
        <v>422</v>
      </c>
      <c r="D67" t="s">
        <v>423</v>
      </c>
      <c r="E67" s="1">
        <v>55.9</v>
      </c>
    </row>
    <row r="68" spans="1:5" x14ac:dyDescent="0.25">
      <c r="A68" s="7">
        <v>42818</v>
      </c>
      <c r="B68" t="s">
        <v>400</v>
      </c>
      <c r="C68" t="s">
        <v>424</v>
      </c>
      <c r="D68" t="s">
        <v>425</v>
      </c>
      <c r="E68" s="1">
        <v>88068.7</v>
      </c>
    </row>
    <row r="69" spans="1:5" x14ac:dyDescent="0.25">
      <c r="A69" s="7">
        <v>42821</v>
      </c>
      <c r="B69" t="s">
        <v>426</v>
      </c>
      <c r="C69" t="s">
        <v>427</v>
      </c>
      <c r="D69" t="s">
        <v>428</v>
      </c>
      <c r="E69" s="1">
        <v>625.33000000000004</v>
      </c>
    </row>
    <row r="70" spans="1:5" x14ac:dyDescent="0.25">
      <c r="A70" s="7">
        <v>42824</v>
      </c>
      <c r="B70" t="s">
        <v>270</v>
      </c>
      <c r="C70" t="s">
        <v>429</v>
      </c>
      <c r="D70" t="s">
        <v>430</v>
      </c>
      <c r="E70" s="1">
        <v>7700</v>
      </c>
    </row>
    <row r="71" spans="1:5" x14ac:dyDescent="0.25">
      <c r="A71" s="7">
        <v>42825</v>
      </c>
      <c r="B71" t="s">
        <v>112</v>
      </c>
      <c r="C71" t="s">
        <v>431</v>
      </c>
      <c r="D71" t="s">
        <v>432</v>
      </c>
      <c r="E71" s="1">
        <v>117.45</v>
      </c>
    </row>
    <row r="72" spans="1:5" x14ac:dyDescent="0.25">
      <c r="A72" s="7">
        <v>42830</v>
      </c>
      <c r="B72" t="s">
        <v>433</v>
      </c>
      <c r="C72" t="s">
        <v>62</v>
      </c>
      <c r="D72" t="s">
        <v>434</v>
      </c>
      <c r="E72" s="1">
        <v>1085.4000000000001</v>
      </c>
    </row>
    <row r="73" spans="1:5" x14ac:dyDescent="0.25">
      <c r="A73" s="7">
        <v>42843</v>
      </c>
      <c r="B73" t="s">
        <v>435</v>
      </c>
      <c r="C73" t="s">
        <v>436</v>
      </c>
      <c r="D73" t="s">
        <v>437</v>
      </c>
      <c r="E73" s="1">
        <v>811.1</v>
      </c>
    </row>
    <row r="74" spans="1:5" x14ac:dyDescent="0.25">
      <c r="A74" s="7">
        <v>42860</v>
      </c>
      <c r="B74" t="s">
        <v>61</v>
      </c>
      <c r="C74" t="s">
        <v>438</v>
      </c>
      <c r="D74" t="s">
        <v>439</v>
      </c>
      <c r="E74" s="1">
        <v>4100</v>
      </c>
    </row>
    <row r="75" spans="1:5" x14ac:dyDescent="0.25">
      <c r="A75" s="7">
        <v>42865</v>
      </c>
      <c r="B75" t="s">
        <v>440</v>
      </c>
      <c r="C75" t="s">
        <v>441</v>
      </c>
      <c r="D75" t="s">
        <v>442</v>
      </c>
      <c r="E75" s="1">
        <v>4257.25</v>
      </c>
    </row>
    <row r="76" spans="1:5" x14ac:dyDescent="0.25">
      <c r="A76" s="7">
        <v>42871</v>
      </c>
      <c r="B76" t="s">
        <v>286</v>
      </c>
      <c r="C76" t="s">
        <v>287</v>
      </c>
      <c r="D76" t="s">
        <v>288</v>
      </c>
      <c r="E76" s="1">
        <v>585.85</v>
      </c>
    </row>
    <row r="77" spans="1:5" x14ac:dyDescent="0.25">
      <c r="A77" s="7">
        <v>42874</v>
      </c>
      <c r="B77" t="s">
        <v>61</v>
      </c>
      <c r="C77" t="s">
        <v>443</v>
      </c>
      <c r="D77" t="s">
        <v>444</v>
      </c>
      <c r="E77" s="1">
        <v>2160</v>
      </c>
    </row>
    <row r="78" spans="1:5" x14ac:dyDescent="0.25">
      <c r="A78" s="7">
        <v>42884</v>
      </c>
      <c r="B78" t="s">
        <v>142</v>
      </c>
      <c r="C78" t="s">
        <v>445</v>
      </c>
      <c r="D78" t="s">
        <v>446</v>
      </c>
      <c r="E78" s="1">
        <v>7000</v>
      </c>
    </row>
    <row r="79" spans="1:5" x14ac:dyDescent="0.25">
      <c r="A79" s="7">
        <v>42885</v>
      </c>
      <c r="B79" t="s">
        <v>61</v>
      </c>
      <c r="C79" t="s">
        <v>447</v>
      </c>
      <c r="D79" t="s">
        <v>448</v>
      </c>
      <c r="E79" s="1">
        <v>60000</v>
      </c>
    </row>
    <row r="80" spans="1:5" x14ac:dyDescent="0.25">
      <c r="A80" s="7">
        <v>42885</v>
      </c>
      <c r="B80" t="s">
        <v>449</v>
      </c>
      <c r="C80" t="s">
        <v>450</v>
      </c>
      <c r="D80" t="s">
        <v>451</v>
      </c>
      <c r="E80" s="1">
        <v>24061.599999999999</v>
      </c>
    </row>
    <row r="81" spans="1:5" x14ac:dyDescent="0.25">
      <c r="A81" s="7">
        <v>42886</v>
      </c>
      <c r="B81" t="s">
        <v>61</v>
      </c>
      <c r="C81" t="s">
        <v>452</v>
      </c>
      <c r="D81" t="s">
        <v>163</v>
      </c>
      <c r="E81" s="1">
        <v>1026</v>
      </c>
    </row>
    <row r="82" spans="1:5" x14ac:dyDescent="0.25">
      <c r="A82" s="7">
        <v>42886</v>
      </c>
      <c r="B82" t="s">
        <v>440</v>
      </c>
      <c r="C82" t="s">
        <v>453</v>
      </c>
      <c r="D82" t="s">
        <v>454</v>
      </c>
      <c r="E82" s="1">
        <v>15162.95</v>
      </c>
    </row>
    <row r="83" spans="1:5" x14ac:dyDescent="0.25">
      <c r="A83" s="7">
        <v>42889</v>
      </c>
      <c r="B83" t="s">
        <v>455</v>
      </c>
      <c r="C83" t="s">
        <v>456</v>
      </c>
      <c r="D83" t="s">
        <v>457</v>
      </c>
      <c r="E83" s="1">
        <v>1870.5</v>
      </c>
    </row>
    <row r="84" spans="1:5" x14ac:dyDescent="0.25">
      <c r="A84" s="7">
        <v>42898</v>
      </c>
      <c r="B84" t="s">
        <v>455</v>
      </c>
      <c r="C84" t="s">
        <v>458</v>
      </c>
      <c r="D84" t="s">
        <v>459</v>
      </c>
      <c r="E84" s="1">
        <v>11188.8</v>
      </c>
    </row>
    <row r="85" spans="1:5" x14ac:dyDescent="0.25">
      <c r="A85" s="7">
        <v>42905</v>
      </c>
      <c r="B85" t="s">
        <v>460</v>
      </c>
      <c r="C85" t="s">
        <v>461</v>
      </c>
      <c r="D85" t="s">
        <v>462</v>
      </c>
      <c r="E85" s="1">
        <v>156</v>
      </c>
    </row>
    <row r="86" spans="1:5" x14ac:dyDescent="0.25">
      <c r="A86" s="7">
        <v>42908</v>
      </c>
      <c r="B86" t="s">
        <v>463</v>
      </c>
      <c r="C86" t="s">
        <v>464</v>
      </c>
      <c r="D86" t="s">
        <v>465</v>
      </c>
      <c r="E86" s="1">
        <v>100</v>
      </c>
    </row>
    <row r="87" spans="1:5" x14ac:dyDescent="0.25">
      <c r="A87" s="7">
        <v>42913</v>
      </c>
      <c r="B87" t="s">
        <v>289</v>
      </c>
      <c r="C87" t="s">
        <v>290</v>
      </c>
      <c r="D87" t="s">
        <v>291</v>
      </c>
      <c r="E87" s="1">
        <v>1215</v>
      </c>
    </row>
    <row r="88" spans="1:5" x14ac:dyDescent="0.25">
      <c r="A88" s="7">
        <v>42915</v>
      </c>
      <c r="B88" t="s">
        <v>180</v>
      </c>
      <c r="C88" t="s">
        <v>466</v>
      </c>
      <c r="D88" t="s">
        <v>467</v>
      </c>
      <c r="E88" s="1">
        <v>1715</v>
      </c>
    </row>
    <row r="89" spans="1:5" x14ac:dyDescent="0.25">
      <c r="A89" s="7">
        <v>42916</v>
      </c>
      <c r="B89" t="s">
        <v>468</v>
      </c>
      <c r="C89" t="s">
        <v>469</v>
      </c>
      <c r="D89" t="s">
        <v>470</v>
      </c>
      <c r="E89" s="1">
        <v>1279.2</v>
      </c>
    </row>
    <row r="90" spans="1:5" x14ac:dyDescent="0.25">
      <c r="A90" s="7">
        <v>42916</v>
      </c>
      <c r="B90" t="s">
        <v>180</v>
      </c>
      <c r="C90" t="s">
        <v>471</v>
      </c>
      <c r="D90" t="s">
        <v>472</v>
      </c>
      <c r="E90" s="1">
        <v>2109.65</v>
      </c>
    </row>
    <row r="91" spans="1:5" x14ac:dyDescent="0.25">
      <c r="A91" s="7">
        <v>42922</v>
      </c>
      <c r="B91" t="s">
        <v>199</v>
      </c>
      <c r="C91" t="s">
        <v>473</v>
      </c>
      <c r="D91" t="s">
        <v>474</v>
      </c>
      <c r="E91" s="1">
        <v>2074.6999999999998</v>
      </c>
    </row>
    <row r="92" spans="1:5" x14ac:dyDescent="0.25">
      <c r="A92" s="7">
        <v>42922</v>
      </c>
      <c r="B92" t="s">
        <v>199</v>
      </c>
      <c r="C92" t="s">
        <v>475</v>
      </c>
      <c r="D92" t="s">
        <v>476</v>
      </c>
      <c r="E92" s="1">
        <v>392.2</v>
      </c>
    </row>
    <row r="93" spans="1:5" x14ac:dyDescent="0.25">
      <c r="A93" s="7">
        <v>42922</v>
      </c>
      <c r="B93" t="s">
        <v>199</v>
      </c>
      <c r="C93" t="s">
        <v>477</v>
      </c>
      <c r="D93" t="s">
        <v>478</v>
      </c>
      <c r="E93" s="1">
        <v>743.1</v>
      </c>
    </row>
    <row r="94" spans="1:5" x14ac:dyDescent="0.25">
      <c r="A94" s="7">
        <v>42926</v>
      </c>
      <c r="B94" t="s">
        <v>479</v>
      </c>
      <c r="C94" t="s">
        <v>480</v>
      </c>
      <c r="D94" t="s">
        <v>481</v>
      </c>
      <c r="E94" s="1">
        <v>1413</v>
      </c>
    </row>
    <row r="95" spans="1:5" x14ac:dyDescent="0.25">
      <c r="A95" s="7">
        <v>42941</v>
      </c>
      <c r="B95" t="s">
        <v>482</v>
      </c>
      <c r="C95" t="s">
        <v>483</v>
      </c>
      <c r="D95" t="s">
        <v>484</v>
      </c>
      <c r="E95" s="1">
        <v>18000</v>
      </c>
    </row>
    <row r="96" spans="1:5" x14ac:dyDescent="0.25">
      <c r="A96" s="7">
        <v>42942</v>
      </c>
      <c r="B96" t="s">
        <v>485</v>
      </c>
      <c r="C96" t="s">
        <v>486</v>
      </c>
      <c r="D96" t="s">
        <v>487</v>
      </c>
      <c r="E96" s="1">
        <v>950</v>
      </c>
    </row>
    <row r="97" spans="1:5" x14ac:dyDescent="0.25">
      <c r="A97" s="7">
        <v>42947</v>
      </c>
      <c r="B97" t="s">
        <v>485</v>
      </c>
      <c r="C97" t="s">
        <v>488</v>
      </c>
      <c r="D97" t="s">
        <v>402</v>
      </c>
      <c r="E97" s="1">
        <v>1944</v>
      </c>
    </row>
    <row r="98" spans="1:5" x14ac:dyDescent="0.25">
      <c r="A98" s="7">
        <v>42947</v>
      </c>
      <c r="B98" t="s">
        <v>485</v>
      </c>
      <c r="C98" t="s">
        <v>489</v>
      </c>
      <c r="D98" t="s">
        <v>402</v>
      </c>
      <c r="E98" s="1">
        <v>1058.4000000000001</v>
      </c>
    </row>
    <row r="99" spans="1:5" x14ac:dyDescent="0.25">
      <c r="A99" s="7">
        <v>42947</v>
      </c>
      <c r="B99" t="s">
        <v>485</v>
      </c>
      <c r="C99" t="s">
        <v>490</v>
      </c>
      <c r="D99" t="s">
        <v>402</v>
      </c>
      <c r="E99" s="1">
        <v>1760.4</v>
      </c>
    </row>
    <row r="100" spans="1:5" x14ac:dyDescent="0.25">
      <c r="A100" s="7">
        <v>42947</v>
      </c>
      <c r="B100" t="s">
        <v>485</v>
      </c>
      <c r="C100" t="s">
        <v>491</v>
      </c>
      <c r="D100" t="s">
        <v>402</v>
      </c>
      <c r="E100" s="1">
        <v>2041.2</v>
      </c>
    </row>
    <row r="101" spans="1:5" x14ac:dyDescent="0.25">
      <c r="A101" s="7">
        <v>42947</v>
      </c>
      <c r="B101" t="s">
        <v>122</v>
      </c>
      <c r="C101" t="s">
        <v>492</v>
      </c>
      <c r="D101" t="s">
        <v>493</v>
      </c>
      <c r="E101" s="1">
        <v>410.4</v>
      </c>
    </row>
    <row r="102" spans="1:5" x14ac:dyDescent="0.25">
      <c r="A102" s="7">
        <v>42950</v>
      </c>
      <c r="B102" t="s">
        <v>494</v>
      </c>
      <c r="C102" t="s">
        <v>495</v>
      </c>
      <c r="D102" t="s">
        <v>496</v>
      </c>
      <c r="E102" s="1">
        <v>1292.8</v>
      </c>
    </row>
    <row r="103" spans="1:5" x14ac:dyDescent="0.25">
      <c r="A103" s="7">
        <v>42950</v>
      </c>
      <c r="B103" t="s">
        <v>494</v>
      </c>
      <c r="C103" t="s">
        <v>497</v>
      </c>
      <c r="D103" t="s">
        <v>498</v>
      </c>
      <c r="E103" s="1">
        <v>117.05</v>
      </c>
    </row>
    <row r="104" spans="1:5" x14ac:dyDescent="0.25">
      <c r="A104" s="7">
        <v>42964</v>
      </c>
      <c r="B104" t="s">
        <v>494</v>
      </c>
      <c r="C104" t="s">
        <v>499</v>
      </c>
      <c r="D104" t="s">
        <v>500</v>
      </c>
      <c r="E104" s="1">
        <v>1118.0999999999999</v>
      </c>
    </row>
    <row r="105" spans="1:5" x14ac:dyDescent="0.25">
      <c r="A105" s="7">
        <v>42968</v>
      </c>
      <c r="B105" t="s">
        <v>494</v>
      </c>
      <c r="C105" t="s">
        <v>501</v>
      </c>
      <c r="D105" t="s">
        <v>502</v>
      </c>
      <c r="E105" s="1">
        <v>2184</v>
      </c>
    </row>
    <row r="106" spans="1:5" x14ac:dyDescent="0.25">
      <c r="A106" s="7">
        <v>42971</v>
      </c>
      <c r="B106" t="s">
        <v>503</v>
      </c>
      <c r="C106" t="s">
        <v>504</v>
      </c>
      <c r="D106" t="s">
        <v>505</v>
      </c>
      <c r="E106" s="1">
        <v>425</v>
      </c>
    </row>
    <row r="107" spans="1:5" x14ac:dyDescent="0.25">
      <c r="A107" s="7">
        <v>42971</v>
      </c>
      <c r="B107" t="s">
        <v>503</v>
      </c>
      <c r="C107" t="s">
        <v>506</v>
      </c>
      <c r="D107" t="s">
        <v>507</v>
      </c>
      <c r="E107" s="1">
        <v>4000</v>
      </c>
    </row>
    <row r="108" spans="1:5" x14ac:dyDescent="0.25">
      <c r="A108" s="7">
        <v>42976</v>
      </c>
      <c r="B108" t="s">
        <v>503</v>
      </c>
      <c r="C108" t="s">
        <v>508</v>
      </c>
      <c r="D108" t="s">
        <v>509</v>
      </c>
      <c r="E108" s="1">
        <v>4970</v>
      </c>
    </row>
    <row r="109" spans="1:5" x14ac:dyDescent="0.25">
      <c r="A109" s="7">
        <v>42978</v>
      </c>
      <c r="B109" t="s">
        <v>503</v>
      </c>
      <c r="C109" t="s">
        <v>510</v>
      </c>
      <c r="D109" t="s">
        <v>511</v>
      </c>
      <c r="E109" s="1">
        <v>985</v>
      </c>
    </row>
    <row r="110" spans="1:5" x14ac:dyDescent="0.25">
      <c r="A110" s="7">
        <v>42979</v>
      </c>
      <c r="B110" t="s">
        <v>98</v>
      </c>
      <c r="C110" t="s">
        <v>512</v>
      </c>
      <c r="D110" t="s">
        <v>513</v>
      </c>
      <c r="E110" s="1">
        <v>2500</v>
      </c>
    </row>
    <row r="111" spans="1:5" x14ac:dyDescent="0.25">
      <c r="A111" s="7">
        <v>42984</v>
      </c>
      <c r="B111" t="s">
        <v>98</v>
      </c>
      <c r="C111" t="s">
        <v>514</v>
      </c>
      <c r="D111" t="s">
        <v>515</v>
      </c>
      <c r="E111" s="1">
        <v>544.29999999999995</v>
      </c>
    </row>
    <row r="112" spans="1:5" x14ac:dyDescent="0.25">
      <c r="A112" s="7">
        <v>42989</v>
      </c>
      <c r="B112" t="s">
        <v>98</v>
      </c>
      <c r="C112" t="s">
        <v>516</v>
      </c>
      <c r="D112" t="s">
        <v>517</v>
      </c>
      <c r="E112" s="1">
        <v>1058.4000000000001</v>
      </c>
    </row>
    <row r="113" spans="1:5" x14ac:dyDescent="0.25">
      <c r="A113" s="7">
        <v>42990</v>
      </c>
      <c r="B113" t="s">
        <v>98</v>
      </c>
      <c r="C113" t="s">
        <v>518</v>
      </c>
      <c r="D113" t="s">
        <v>519</v>
      </c>
      <c r="E113" s="1">
        <v>698.6</v>
      </c>
    </row>
    <row r="114" spans="1:5" x14ac:dyDescent="0.25">
      <c r="A114" s="7">
        <v>43003</v>
      </c>
      <c r="B114" t="s">
        <v>520</v>
      </c>
      <c r="C114" t="s">
        <v>521</v>
      </c>
      <c r="D114" t="s">
        <v>522</v>
      </c>
      <c r="E114" s="1">
        <v>12300</v>
      </c>
    </row>
    <row r="115" spans="1:5" x14ac:dyDescent="0.25">
      <c r="A115" s="7">
        <v>43008</v>
      </c>
      <c r="B115" t="s">
        <v>523</v>
      </c>
      <c r="C115" t="s">
        <v>524</v>
      </c>
      <c r="D115" t="s">
        <v>525</v>
      </c>
      <c r="E115" s="1">
        <v>2507.6</v>
      </c>
    </row>
    <row r="116" spans="1:5" x14ac:dyDescent="0.25">
      <c r="A116" s="7">
        <v>43008</v>
      </c>
      <c r="B116" t="s">
        <v>125</v>
      </c>
      <c r="C116" t="s">
        <v>526</v>
      </c>
      <c r="D116" t="s">
        <v>527</v>
      </c>
      <c r="E116" s="1">
        <v>1690</v>
      </c>
    </row>
    <row r="117" spans="1:5" x14ac:dyDescent="0.25">
      <c r="A117" s="7">
        <v>43031</v>
      </c>
      <c r="B117" t="s">
        <v>528</v>
      </c>
      <c r="C117" t="s">
        <v>529</v>
      </c>
      <c r="D117" t="s">
        <v>530</v>
      </c>
      <c r="E117" s="1">
        <v>6076</v>
      </c>
    </row>
    <row r="118" spans="1:5" x14ac:dyDescent="0.25">
      <c r="A118" s="7">
        <v>43034</v>
      </c>
      <c r="B118" t="s">
        <v>528</v>
      </c>
      <c r="C118" t="s">
        <v>531</v>
      </c>
      <c r="D118" t="s">
        <v>532</v>
      </c>
      <c r="E118" s="1">
        <v>4903.2</v>
      </c>
    </row>
    <row r="119" spans="1:5" x14ac:dyDescent="0.25">
      <c r="A119" s="7">
        <v>43037</v>
      </c>
      <c r="B119" t="s">
        <v>533</v>
      </c>
      <c r="C119" t="s">
        <v>230</v>
      </c>
      <c r="D119" t="s">
        <v>534</v>
      </c>
      <c r="E119" s="1">
        <v>5400</v>
      </c>
    </row>
    <row r="120" spans="1:5" x14ac:dyDescent="0.25">
      <c r="A120" s="7">
        <v>43038</v>
      </c>
      <c r="B120" t="s">
        <v>528</v>
      </c>
      <c r="C120" t="s">
        <v>535</v>
      </c>
      <c r="D120" t="s">
        <v>536</v>
      </c>
      <c r="E120" s="1">
        <v>25000</v>
      </c>
    </row>
    <row r="121" spans="1:5" x14ac:dyDescent="0.25">
      <c r="A121" s="7">
        <v>43038</v>
      </c>
      <c r="B121" t="s">
        <v>528</v>
      </c>
      <c r="C121" t="s">
        <v>537</v>
      </c>
      <c r="D121" t="s">
        <v>538</v>
      </c>
      <c r="E121" s="1">
        <v>34560.5</v>
      </c>
    </row>
    <row r="122" spans="1:5" x14ac:dyDescent="0.25">
      <c r="A122" s="7">
        <v>43040</v>
      </c>
      <c r="B122" t="s">
        <v>539</v>
      </c>
      <c r="C122" t="s">
        <v>540</v>
      </c>
      <c r="D122" t="s">
        <v>541</v>
      </c>
      <c r="E122" s="1">
        <v>5914.1</v>
      </c>
    </row>
    <row r="123" spans="1:5" x14ac:dyDescent="0.25">
      <c r="A123" s="7">
        <v>43044</v>
      </c>
      <c r="B123" t="s">
        <v>539</v>
      </c>
      <c r="C123" t="s">
        <v>542</v>
      </c>
      <c r="D123" t="s">
        <v>543</v>
      </c>
      <c r="E123" s="1">
        <v>5663.5</v>
      </c>
    </row>
    <row r="124" spans="1:5" x14ac:dyDescent="0.25">
      <c r="A124" s="7">
        <v>43045</v>
      </c>
      <c r="B124" t="s">
        <v>539</v>
      </c>
      <c r="C124" t="s">
        <v>544</v>
      </c>
      <c r="D124" t="s">
        <v>545</v>
      </c>
      <c r="E124" s="1">
        <v>2288</v>
      </c>
    </row>
    <row r="125" spans="1:5" x14ac:dyDescent="0.25">
      <c r="A125" s="7">
        <v>43052</v>
      </c>
      <c r="B125" t="s">
        <v>539</v>
      </c>
      <c r="C125" t="s">
        <v>546</v>
      </c>
      <c r="D125" t="s">
        <v>547</v>
      </c>
      <c r="E125" s="1">
        <v>5535.05</v>
      </c>
    </row>
    <row r="126" spans="1:5" x14ac:dyDescent="0.25">
      <c r="A126" s="7">
        <v>43054</v>
      </c>
      <c r="B126" t="s">
        <v>539</v>
      </c>
      <c r="C126" t="s">
        <v>548</v>
      </c>
      <c r="D126" t="s">
        <v>549</v>
      </c>
      <c r="E126" s="1">
        <v>6592.55</v>
      </c>
    </row>
    <row r="127" spans="1:5" x14ac:dyDescent="0.25">
      <c r="A127" s="7">
        <v>43062</v>
      </c>
      <c r="B127" t="s">
        <v>539</v>
      </c>
      <c r="C127" t="s">
        <v>550</v>
      </c>
      <c r="D127" t="s">
        <v>551</v>
      </c>
      <c r="E127" s="1">
        <v>2646</v>
      </c>
    </row>
    <row r="128" spans="1:5" x14ac:dyDescent="0.25">
      <c r="A128" s="7">
        <v>43100</v>
      </c>
      <c r="B128" t="s">
        <v>552</v>
      </c>
      <c r="C128" t="s">
        <v>553</v>
      </c>
      <c r="D128" t="s">
        <v>554</v>
      </c>
      <c r="E128" s="1">
        <v>3996.25</v>
      </c>
    </row>
    <row r="130" spans="1:6" x14ac:dyDescent="0.25">
      <c r="E130" s="3">
        <f>SUM(E7:E128)</f>
        <v>2232686.4299999997</v>
      </c>
    </row>
    <row r="132" spans="1:6" x14ac:dyDescent="0.25">
      <c r="B132" s="2" t="s">
        <v>285</v>
      </c>
    </row>
    <row r="134" spans="1:6" x14ac:dyDescent="0.25">
      <c r="A134" s="8">
        <v>42758</v>
      </c>
      <c r="B134" s="9" t="s">
        <v>278</v>
      </c>
      <c r="C134" s="9" t="s">
        <v>561</v>
      </c>
      <c r="D134" s="9" t="s">
        <v>562</v>
      </c>
      <c r="E134" s="9"/>
      <c r="F134" s="10">
        <v>30440.01</v>
      </c>
    </row>
    <row r="135" spans="1:6" x14ac:dyDescent="0.25">
      <c r="A135" s="7">
        <v>42846</v>
      </c>
      <c r="B135" t="s">
        <v>555</v>
      </c>
      <c r="C135" t="s">
        <v>556</v>
      </c>
      <c r="D135" t="s">
        <v>557</v>
      </c>
      <c r="F135" s="1">
        <v>18000</v>
      </c>
    </row>
    <row r="136" spans="1:6" x14ac:dyDescent="0.25">
      <c r="A136" s="7">
        <v>43090</v>
      </c>
      <c r="B136" t="s">
        <v>558</v>
      </c>
      <c r="C136" t="s">
        <v>559</v>
      </c>
      <c r="D136" t="s">
        <v>560</v>
      </c>
      <c r="F136" s="1">
        <v>357000</v>
      </c>
    </row>
    <row r="138" spans="1:6" x14ac:dyDescent="0.25">
      <c r="F138" s="3">
        <f>SUM(F134:F136)</f>
        <v>405440.01</v>
      </c>
    </row>
  </sheetData>
  <sortState xmlns:xlrd2="http://schemas.microsoft.com/office/spreadsheetml/2017/richdata2" ref="A136:F136">
    <sortCondition ref="A136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08AEF-EB8A-4902-A17E-952CD7F512A6}">
  <dimension ref="A2:F66"/>
  <sheetViews>
    <sheetView topLeftCell="A49" workbookViewId="0">
      <selection activeCell="A7" sqref="A7:E63"/>
    </sheetView>
  </sheetViews>
  <sheetFormatPr baseColWidth="10" defaultRowHeight="15" x14ac:dyDescent="0.25"/>
  <cols>
    <col min="1" max="1" width="9.85546875" bestFit="1" customWidth="1"/>
    <col min="2" max="2" width="7.140625" customWidth="1"/>
    <col min="3" max="3" width="7.140625" bestFit="1" customWidth="1"/>
    <col min="4" max="4" width="76.42578125" bestFit="1" customWidth="1"/>
    <col min="5" max="5" width="9.85546875" bestFit="1" customWidth="1"/>
  </cols>
  <sheetData>
    <row r="2" spans="1:6" x14ac:dyDescent="0.25">
      <c r="B2" s="5" t="s">
        <v>0</v>
      </c>
    </row>
    <row r="4" spans="1:6" x14ac:dyDescent="0.25">
      <c r="B4" s="2" t="s">
        <v>73</v>
      </c>
    </row>
    <row r="6" spans="1:6" x14ac:dyDescent="0.25">
      <c r="A6" t="s">
        <v>29</v>
      </c>
      <c r="B6" t="s">
        <v>30</v>
      </c>
      <c r="C6" t="s">
        <v>31</v>
      </c>
      <c r="D6" t="s">
        <v>32</v>
      </c>
      <c r="E6" t="s">
        <v>33</v>
      </c>
    </row>
    <row r="7" spans="1:6" x14ac:dyDescent="0.25">
      <c r="A7" s="8">
        <v>43101</v>
      </c>
      <c r="B7" s="9" t="s">
        <v>202</v>
      </c>
      <c r="C7" s="9" t="s">
        <v>203</v>
      </c>
      <c r="D7" s="9" t="s">
        <v>204</v>
      </c>
      <c r="E7" s="10">
        <v>10880</v>
      </c>
      <c r="F7" s="9" t="s">
        <v>205</v>
      </c>
    </row>
    <row r="8" spans="1:6" x14ac:dyDescent="0.25">
      <c r="A8" s="7">
        <v>43101</v>
      </c>
      <c r="B8" t="s">
        <v>74</v>
      </c>
      <c r="C8" t="s">
        <v>75</v>
      </c>
      <c r="D8" t="s">
        <v>76</v>
      </c>
      <c r="E8" s="1">
        <v>2700</v>
      </c>
    </row>
    <row r="9" spans="1:6" x14ac:dyDescent="0.25">
      <c r="A9" s="7">
        <v>43101</v>
      </c>
      <c r="B9" t="s">
        <v>74</v>
      </c>
      <c r="C9" t="s">
        <v>77</v>
      </c>
      <c r="D9" t="s">
        <v>78</v>
      </c>
      <c r="E9" s="1">
        <v>3026</v>
      </c>
    </row>
    <row r="10" spans="1:6" x14ac:dyDescent="0.25">
      <c r="A10" s="7">
        <v>43101</v>
      </c>
      <c r="B10" t="s">
        <v>74</v>
      </c>
      <c r="C10" t="s">
        <v>79</v>
      </c>
      <c r="D10" t="s">
        <v>80</v>
      </c>
      <c r="E10" s="1">
        <v>1360.8</v>
      </c>
    </row>
    <row r="11" spans="1:6" x14ac:dyDescent="0.25">
      <c r="A11" s="7">
        <v>43101</v>
      </c>
      <c r="B11" t="s">
        <v>74</v>
      </c>
      <c r="C11" t="s">
        <v>81</v>
      </c>
      <c r="D11" t="s">
        <v>82</v>
      </c>
      <c r="E11" s="1">
        <v>18476.650000000001</v>
      </c>
    </row>
    <row r="12" spans="1:6" x14ac:dyDescent="0.25">
      <c r="A12" s="7">
        <v>43101</v>
      </c>
      <c r="B12" t="s">
        <v>74</v>
      </c>
      <c r="C12" t="s">
        <v>83</v>
      </c>
      <c r="D12" t="s">
        <v>84</v>
      </c>
      <c r="E12" s="1">
        <v>7304.9</v>
      </c>
    </row>
    <row r="13" spans="1:6" x14ac:dyDescent="0.25">
      <c r="A13" s="7">
        <v>43101</v>
      </c>
      <c r="B13" t="s">
        <v>85</v>
      </c>
      <c r="C13" t="s">
        <v>86</v>
      </c>
      <c r="D13" t="s">
        <v>87</v>
      </c>
      <c r="E13" s="1">
        <v>1175.05</v>
      </c>
    </row>
    <row r="14" spans="1:6" x14ac:dyDescent="0.25">
      <c r="A14" s="7">
        <v>43101</v>
      </c>
      <c r="B14" t="s">
        <v>85</v>
      </c>
      <c r="C14" t="s">
        <v>88</v>
      </c>
      <c r="D14" t="s">
        <v>89</v>
      </c>
      <c r="E14" s="1">
        <v>1350</v>
      </c>
    </row>
    <row r="15" spans="1:6" x14ac:dyDescent="0.25">
      <c r="A15" s="7">
        <v>43101</v>
      </c>
      <c r="B15" t="s">
        <v>90</v>
      </c>
      <c r="C15" t="s">
        <v>91</v>
      </c>
      <c r="D15" t="s">
        <v>92</v>
      </c>
      <c r="E15" s="1">
        <v>2093.0500000000002</v>
      </c>
    </row>
    <row r="16" spans="1:6" x14ac:dyDescent="0.25">
      <c r="A16" s="7">
        <v>43101</v>
      </c>
      <c r="B16" t="s">
        <v>90</v>
      </c>
      <c r="C16" t="s">
        <v>93</v>
      </c>
      <c r="D16" t="s">
        <v>94</v>
      </c>
      <c r="E16" s="1">
        <v>702</v>
      </c>
    </row>
    <row r="17" spans="1:5" x14ac:dyDescent="0.25">
      <c r="A17" s="7">
        <v>43101</v>
      </c>
      <c r="B17" t="s">
        <v>95</v>
      </c>
      <c r="C17" t="s">
        <v>96</v>
      </c>
      <c r="D17" t="s">
        <v>97</v>
      </c>
      <c r="E17" s="1">
        <v>2052</v>
      </c>
    </row>
    <row r="18" spans="1:5" x14ac:dyDescent="0.25">
      <c r="A18" s="7">
        <v>43101</v>
      </c>
      <c r="B18" t="s">
        <v>98</v>
      </c>
      <c r="C18" t="s">
        <v>99</v>
      </c>
      <c r="D18" t="s">
        <v>100</v>
      </c>
      <c r="E18" s="1">
        <v>1350</v>
      </c>
    </row>
    <row r="19" spans="1:5" x14ac:dyDescent="0.25">
      <c r="A19" s="7">
        <v>43101</v>
      </c>
      <c r="B19" t="s">
        <v>98</v>
      </c>
      <c r="C19" t="s">
        <v>101</v>
      </c>
      <c r="D19" t="s">
        <v>102</v>
      </c>
      <c r="E19" s="1">
        <v>9654.2000000000007</v>
      </c>
    </row>
    <row r="20" spans="1:5" x14ac:dyDescent="0.25">
      <c r="A20" s="7">
        <v>43115</v>
      </c>
      <c r="B20" t="s">
        <v>85</v>
      </c>
      <c r="C20" t="s">
        <v>103</v>
      </c>
      <c r="D20" t="s">
        <v>104</v>
      </c>
      <c r="E20" s="1">
        <v>3560</v>
      </c>
    </row>
    <row r="21" spans="1:5" x14ac:dyDescent="0.25">
      <c r="A21" s="7">
        <v>43115</v>
      </c>
      <c r="B21" t="s">
        <v>85</v>
      </c>
      <c r="C21" t="s">
        <v>105</v>
      </c>
      <c r="D21" t="s">
        <v>106</v>
      </c>
      <c r="E21" s="1">
        <v>2520</v>
      </c>
    </row>
    <row r="22" spans="1:5" x14ac:dyDescent="0.25">
      <c r="A22" s="7">
        <v>43136</v>
      </c>
      <c r="B22" t="s">
        <v>107</v>
      </c>
      <c r="C22" t="s">
        <v>108</v>
      </c>
      <c r="D22" t="s">
        <v>109</v>
      </c>
      <c r="E22" s="1">
        <v>1344.6</v>
      </c>
    </row>
    <row r="23" spans="1:5" x14ac:dyDescent="0.25">
      <c r="A23" s="7">
        <v>43138</v>
      </c>
      <c r="B23" t="s">
        <v>107</v>
      </c>
      <c r="C23" t="s">
        <v>110</v>
      </c>
      <c r="D23" t="s">
        <v>111</v>
      </c>
      <c r="E23" s="1">
        <v>4600</v>
      </c>
    </row>
    <row r="24" spans="1:5" x14ac:dyDescent="0.25">
      <c r="A24" s="7">
        <v>43190</v>
      </c>
      <c r="B24" t="s">
        <v>112</v>
      </c>
      <c r="C24" t="s">
        <v>113</v>
      </c>
      <c r="D24" t="s">
        <v>114</v>
      </c>
      <c r="E24" s="1">
        <v>1866.5</v>
      </c>
    </row>
    <row r="25" spans="1:5" x14ac:dyDescent="0.25">
      <c r="A25" s="7">
        <v>43190</v>
      </c>
      <c r="B25" t="s">
        <v>112</v>
      </c>
      <c r="C25" t="s">
        <v>113</v>
      </c>
      <c r="D25" t="s">
        <v>115</v>
      </c>
      <c r="E25" s="1">
        <v>6014.25</v>
      </c>
    </row>
    <row r="26" spans="1:5" x14ac:dyDescent="0.25">
      <c r="A26" s="7">
        <v>43209</v>
      </c>
      <c r="B26" t="s">
        <v>116</v>
      </c>
      <c r="C26" t="s">
        <v>117</v>
      </c>
      <c r="D26" t="s">
        <v>118</v>
      </c>
      <c r="E26" s="1">
        <v>2700</v>
      </c>
    </row>
    <row r="27" spans="1:5" x14ac:dyDescent="0.25">
      <c r="A27" s="7">
        <v>43216</v>
      </c>
      <c r="B27" t="s">
        <v>119</v>
      </c>
      <c r="C27" t="s">
        <v>120</v>
      </c>
      <c r="D27" t="s">
        <v>121</v>
      </c>
      <c r="E27" s="1">
        <v>383.7</v>
      </c>
    </row>
    <row r="28" spans="1:5" x14ac:dyDescent="0.25">
      <c r="A28" s="7">
        <v>43249</v>
      </c>
      <c r="B28" t="s">
        <v>122</v>
      </c>
      <c r="C28" t="s">
        <v>123</v>
      </c>
      <c r="D28" t="s">
        <v>124</v>
      </c>
      <c r="E28" s="1">
        <v>2170</v>
      </c>
    </row>
    <row r="29" spans="1:5" x14ac:dyDescent="0.25">
      <c r="A29" s="7">
        <v>43255</v>
      </c>
      <c r="B29" t="s">
        <v>125</v>
      </c>
      <c r="C29" t="s">
        <v>126</v>
      </c>
      <c r="D29" t="s">
        <v>127</v>
      </c>
      <c r="E29" s="1">
        <v>1357</v>
      </c>
    </row>
    <row r="30" spans="1:5" x14ac:dyDescent="0.25">
      <c r="A30" s="7">
        <v>43265</v>
      </c>
      <c r="B30" t="s">
        <v>125</v>
      </c>
      <c r="C30" t="s">
        <v>128</v>
      </c>
      <c r="D30" t="s">
        <v>129</v>
      </c>
      <c r="E30" s="1">
        <v>124430.05</v>
      </c>
    </row>
    <row r="31" spans="1:5" x14ac:dyDescent="0.25">
      <c r="A31" s="7">
        <v>43270</v>
      </c>
      <c r="B31" t="s">
        <v>130</v>
      </c>
      <c r="C31" t="s">
        <v>131</v>
      </c>
      <c r="D31" t="s">
        <v>132</v>
      </c>
      <c r="E31" s="1">
        <v>3147.05</v>
      </c>
    </row>
    <row r="32" spans="1:5" x14ac:dyDescent="0.25">
      <c r="A32" s="7">
        <v>43284</v>
      </c>
      <c r="B32" t="s">
        <v>133</v>
      </c>
      <c r="C32" t="s">
        <v>134</v>
      </c>
      <c r="D32" t="s">
        <v>135</v>
      </c>
      <c r="E32" s="1">
        <v>5385</v>
      </c>
    </row>
    <row r="33" spans="1:5" x14ac:dyDescent="0.25">
      <c r="A33" s="7">
        <v>43293</v>
      </c>
      <c r="B33" t="s">
        <v>136</v>
      </c>
      <c r="C33" t="s">
        <v>137</v>
      </c>
      <c r="D33" t="s">
        <v>138</v>
      </c>
      <c r="E33" s="1">
        <v>8000</v>
      </c>
    </row>
    <row r="34" spans="1:5" x14ac:dyDescent="0.25">
      <c r="A34" s="7">
        <v>43314</v>
      </c>
      <c r="B34" t="s">
        <v>139</v>
      </c>
      <c r="C34" t="s">
        <v>140</v>
      </c>
      <c r="D34" t="s">
        <v>141</v>
      </c>
      <c r="E34" s="1">
        <v>650</v>
      </c>
    </row>
    <row r="35" spans="1:5" x14ac:dyDescent="0.25">
      <c r="A35" s="7">
        <v>43334</v>
      </c>
      <c r="B35" t="s">
        <v>142</v>
      </c>
      <c r="C35" t="s">
        <v>143</v>
      </c>
      <c r="D35" t="s">
        <v>144</v>
      </c>
      <c r="E35" s="1">
        <v>15078</v>
      </c>
    </row>
    <row r="36" spans="1:5" x14ac:dyDescent="0.25">
      <c r="A36" s="7">
        <v>43335</v>
      </c>
      <c r="B36" t="s">
        <v>145</v>
      </c>
      <c r="C36" t="s">
        <v>146</v>
      </c>
      <c r="D36" t="s">
        <v>147</v>
      </c>
      <c r="E36" s="1">
        <v>124430.05</v>
      </c>
    </row>
    <row r="37" spans="1:5" x14ac:dyDescent="0.25">
      <c r="A37" s="7">
        <v>43348</v>
      </c>
      <c r="B37" t="s">
        <v>148</v>
      </c>
      <c r="C37" t="s">
        <v>149</v>
      </c>
      <c r="D37" t="s">
        <v>150</v>
      </c>
      <c r="E37" s="1">
        <v>1077</v>
      </c>
    </row>
    <row r="38" spans="1:5" x14ac:dyDescent="0.25">
      <c r="A38" s="7">
        <v>43353</v>
      </c>
      <c r="B38" t="s">
        <v>148</v>
      </c>
      <c r="C38" t="s">
        <v>151</v>
      </c>
      <c r="D38" t="s">
        <v>66</v>
      </c>
      <c r="E38" s="1">
        <v>824.45</v>
      </c>
    </row>
    <row r="39" spans="1:5" x14ac:dyDescent="0.25">
      <c r="A39" s="7">
        <v>43353</v>
      </c>
      <c r="B39" t="s">
        <v>148</v>
      </c>
      <c r="C39" t="s">
        <v>152</v>
      </c>
      <c r="D39" t="s">
        <v>66</v>
      </c>
      <c r="E39" s="1">
        <v>1218.6500000000001</v>
      </c>
    </row>
    <row r="40" spans="1:5" x14ac:dyDescent="0.25">
      <c r="A40" s="7">
        <v>43353</v>
      </c>
      <c r="B40" t="s">
        <v>148</v>
      </c>
      <c r="C40" t="s">
        <v>153</v>
      </c>
      <c r="D40" t="s">
        <v>66</v>
      </c>
      <c r="E40" s="1">
        <v>15302.55</v>
      </c>
    </row>
    <row r="41" spans="1:5" x14ac:dyDescent="0.25">
      <c r="A41" s="7">
        <v>43353</v>
      </c>
      <c r="B41" t="s">
        <v>148</v>
      </c>
      <c r="C41" t="s">
        <v>154</v>
      </c>
      <c r="D41" t="s">
        <v>155</v>
      </c>
      <c r="E41" s="1">
        <v>252</v>
      </c>
    </row>
    <row r="42" spans="1:5" x14ac:dyDescent="0.25">
      <c r="A42" s="7">
        <v>43357</v>
      </c>
      <c r="B42" t="s">
        <v>156</v>
      </c>
      <c r="C42" t="s">
        <v>157</v>
      </c>
      <c r="D42" t="s">
        <v>158</v>
      </c>
      <c r="E42" s="1">
        <v>60</v>
      </c>
    </row>
    <row r="43" spans="1:5" x14ac:dyDescent="0.25">
      <c r="A43" s="7">
        <v>43362</v>
      </c>
      <c r="B43" t="s">
        <v>148</v>
      </c>
      <c r="C43" t="s">
        <v>159</v>
      </c>
      <c r="D43" t="s">
        <v>160</v>
      </c>
      <c r="E43" s="1">
        <v>510</v>
      </c>
    </row>
    <row r="44" spans="1:5" x14ac:dyDescent="0.25">
      <c r="A44" s="7">
        <v>43363</v>
      </c>
      <c r="B44" t="s">
        <v>161</v>
      </c>
      <c r="C44" t="s">
        <v>162</v>
      </c>
      <c r="D44" t="s">
        <v>163</v>
      </c>
      <c r="E44" s="1">
        <v>22455.45</v>
      </c>
    </row>
    <row r="45" spans="1:5" x14ac:dyDescent="0.25">
      <c r="A45" s="7">
        <v>43370</v>
      </c>
      <c r="B45" t="s">
        <v>148</v>
      </c>
      <c r="C45" t="s">
        <v>164</v>
      </c>
      <c r="D45" t="s">
        <v>165</v>
      </c>
      <c r="E45" s="1">
        <v>12000</v>
      </c>
    </row>
    <row r="46" spans="1:5" x14ac:dyDescent="0.25">
      <c r="A46" s="7">
        <v>43370</v>
      </c>
      <c r="B46" t="s">
        <v>161</v>
      </c>
      <c r="C46" t="s">
        <v>166</v>
      </c>
      <c r="D46" t="s">
        <v>167</v>
      </c>
      <c r="E46" s="1">
        <v>10640.75</v>
      </c>
    </row>
    <row r="47" spans="1:5" x14ac:dyDescent="0.25">
      <c r="A47" s="7">
        <v>43371</v>
      </c>
      <c r="B47" t="s">
        <v>148</v>
      </c>
      <c r="C47" t="s">
        <v>168</v>
      </c>
      <c r="D47" t="s">
        <v>169</v>
      </c>
      <c r="E47" s="1">
        <v>30156</v>
      </c>
    </row>
    <row r="48" spans="1:5" x14ac:dyDescent="0.25">
      <c r="A48" s="7">
        <v>43372</v>
      </c>
      <c r="B48" t="s">
        <v>148</v>
      </c>
      <c r="C48" t="s">
        <v>170</v>
      </c>
      <c r="D48" t="s">
        <v>171</v>
      </c>
      <c r="E48" s="1">
        <v>845.45</v>
      </c>
    </row>
    <row r="49" spans="1:5" x14ac:dyDescent="0.25">
      <c r="A49" s="7">
        <v>43373</v>
      </c>
      <c r="B49" t="s">
        <v>161</v>
      </c>
      <c r="C49" t="s">
        <v>172</v>
      </c>
      <c r="D49" t="s">
        <v>173</v>
      </c>
      <c r="E49" s="1">
        <v>150</v>
      </c>
    </row>
    <row r="50" spans="1:5" x14ac:dyDescent="0.25">
      <c r="A50" s="7">
        <v>43379</v>
      </c>
      <c r="B50" t="s">
        <v>174</v>
      </c>
      <c r="C50" t="s">
        <v>175</v>
      </c>
      <c r="D50" t="s">
        <v>176</v>
      </c>
      <c r="E50" s="1">
        <v>180</v>
      </c>
    </row>
    <row r="51" spans="1:5" x14ac:dyDescent="0.25">
      <c r="A51" s="7">
        <v>43381</v>
      </c>
      <c r="B51" t="s">
        <v>177</v>
      </c>
      <c r="C51" t="s">
        <v>178</v>
      </c>
      <c r="D51" t="s">
        <v>179</v>
      </c>
      <c r="E51" s="1">
        <v>124430.05</v>
      </c>
    </row>
    <row r="52" spans="1:5" x14ac:dyDescent="0.25">
      <c r="A52" s="7">
        <v>43382</v>
      </c>
      <c r="B52" t="s">
        <v>180</v>
      </c>
      <c r="C52" t="s">
        <v>181</v>
      </c>
      <c r="D52" t="s">
        <v>182</v>
      </c>
      <c r="E52" s="1">
        <v>16639.650000000001</v>
      </c>
    </row>
    <row r="53" spans="1:5" x14ac:dyDescent="0.25">
      <c r="A53" s="7">
        <v>43384</v>
      </c>
      <c r="B53" t="s">
        <v>180</v>
      </c>
      <c r="C53" t="s">
        <v>183</v>
      </c>
      <c r="D53" t="s">
        <v>184</v>
      </c>
      <c r="E53" s="1">
        <v>9660.7000000000007</v>
      </c>
    </row>
    <row r="54" spans="1:5" x14ac:dyDescent="0.25">
      <c r="A54" s="7">
        <v>43385</v>
      </c>
      <c r="B54" t="s">
        <v>174</v>
      </c>
      <c r="C54" t="s">
        <v>185</v>
      </c>
      <c r="D54" t="s">
        <v>66</v>
      </c>
      <c r="E54" s="1">
        <v>313.39999999999998</v>
      </c>
    </row>
    <row r="55" spans="1:5" x14ac:dyDescent="0.25">
      <c r="A55" s="7">
        <v>43385</v>
      </c>
      <c r="B55" t="s">
        <v>174</v>
      </c>
      <c r="C55" t="s">
        <v>186</v>
      </c>
      <c r="D55" t="s">
        <v>66</v>
      </c>
      <c r="E55" s="1">
        <v>3091.55</v>
      </c>
    </row>
    <row r="56" spans="1:5" x14ac:dyDescent="0.25">
      <c r="A56" s="7">
        <v>43385</v>
      </c>
      <c r="B56" t="s">
        <v>174</v>
      </c>
      <c r="C56" t="s">
        <v>187</v>
      </c>
      <c r="D56" t="s">
        <v>66</v>
      </c>
      <c r="E56" s="1">
        <v>2598.8000000000002</v>
      </c>
    </row>
    <row r="57" spans="1:5" x14ac:dyDescent="0.25">
      <c r="A57" s="7">
        <v>43388</v>
      </c>
      <c r="B57" t="s">
        <v>180</v>
      </c>
      <c r="C57" t="s">
        <v>188</v>
      </c>
      <c r="D57" t="s">
        <v>189</v>
      </c>
      <c r="E57" s="1">
        <v>4510.5</v>
      </c>
    </row>
    <row r="58" spans="1:5" x14ac:dyDescent="0.25">
      <c r="A58" s="7">
        <v>43392</v>
      </c>
      <c r="B58" t="s">
        <v>174</v>
      </c>
      <c r="C58" t="s">
        <v>190</v>
      </c>
      <c r="D58" t="s">
        <v>191</v>
      </c>
      <c r="E58" s="1">
        <v>3029.95</v>
      </c>
    </row>
    <row r="59" spans="1:5" x14ac:dyDescent="0.25">
      <c r="A59" s="7">
        <v>43392</v>
      </c>
      <c r="B59" t="s">
        <v>174</v>
      </c>
      <c r="C59" t="s">
        <v>192</v>
      </c>
      <c r="D59" t="s">
        <v>191</v>
      </c>
      <c r="E59" s="1">
        <v>2839.2</v>
      </c>
    </row>
    <row r="60" spans="1:5" x14ac:dyDescent="0.25">
      <c r="A60" s="7">
        <v>43392</v>
      </c>
      <c r="B60" t="s">
        <v>180</v>
      </c>
      <c r="C60" t="s">
        <v>193</v>
      </c>
      <c r="D60" t="s">
        <v>194</v>
      </c>
      <c r="E60" s="1">
        <v>7431.3</v>
      </c>
    </row>
    <row r="61" spans="1:5" x14ac:dyDescent="0.25">
      <c r="A61" s="7">
        <v>43398</v>
      </c>
      <c r="B61" t="s">
        <v>180</v>
      </c>
      <c r="C61" t="s">
        <v>195</v>
      </c>
      <c r="D61" t="s">
        <v>196</v>
      </c>
      <c r="E61" s="1">
        <v>6138.9</v>
      </c>
    </row>
    <row r="62" spans="1:5" x14ac:dyDescent="0.25">
      <c r="A62" s="7">
        <v>43399</v>
      </c>
      <c r="B62" t="s">
        <v>180</v>
      </c>
      <c r="C62" t="s">
        <v>197</v>
      </c>
      <c r="D62" t="s">
        <v>198</v>
      </c>
      <c r="E62" s="1">
        <v>18620.05</v>
      </c>
    </row>
    <row r="63" spans="1:5" x14ac:dyDescent="0.25">
      <c r="A63" s="7">
        <v>43423</v>
      </c>
      <c r="B63" t="s">
        <v>199</v>
      </c>
      <c r="C63" t="s">
        <v>200</v>
      </c>
      <c r="D63" t="s">
        <v>201</v>
      </c>
      <c r="E63" s="1">
        <v>38489.85</v>
      </c>
    </row>
    <row r="66" spans="5:5" x14ac:dyDescent="0.25">
      <c r="E66" s="3">
        <f>SUM(E7:E64)</f>
        <v>703227.05000000016</v>
      </c>
    </row>
  </sheetData>
  <sortState xmlns:xlrd2="http://schemas.microsoft.com/office/spreadsheetml/2017/richdata2" ref="A8:F63">
    <sortCondition ref="A8:A63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57AC2-D30B-4C59-828A-C46D1E5C4787}">
  <dimension ref="A2:E23"/>
  <sheetViews>
    <sheetView topLeftCell="A13" workbookViewId="0">
      <selection activeCell="A7" sqref="A7:E21"/>
    </sheetView>
  </sheetViews>
  <sheetFormatPr baseColWidth="10" defaultRowHeight="15" x14ac:dyDescent="0.25"/>
  <cols>
    <col min="1" max="1" width="9.85546875" bestFit="1" customWidth="1"/>
    <col min="2" max="2" width="7.140625" customWidth="1"/>
    <col min="3" max="3" width="7.140625" bestFit="1" customWidth="1"/>
    <col min="4" max="4" width="76.42578125" bestFit="1" customWidth="1"/>
    <col min="5" max="5" width="9.85546875" bestFit="1" customWidth="1"/>
  </cols>
  <sheetData>
    <row r="2" spans="1:5" x14ac:dyDescent="0.25">
      <c r="B2" s="5" t="s">
        <v>0</v>
      </c>
    </row>
    <row r="4" spans="1:5" x14ac:dyDescent="0.25">
      <c r="B4" s="2" t="s">
        <v>28</v>
      </c>
    </row>
    <row r="6" spans="1:5" x14ac:dyDescent="0.25">
      <c r="A6" t="s">
        <v>29</v>
      </c>
      <c r="B6" t="s">
        <v>30</v>
      </c>
      <c r="C6" t="s">
        <v>31</v>
      </c>
      <c r="D6" t="s">
        <v>32</v>
      </c>
      <c r="E6" t="s">
        <v>33</v>
      </c>
    </row>
    <row r="7" spans="1:5" x14ac:dyDescent="0.25">
      <c r="A7" s="7">
        <v>43466</v>
      </c>
      <c r="B7" t="s">
        <v>34</v>
      </c>
      <c r="C7" t="s">
        <v>35</v>
      </c>
      <c r="D7" t="s">
        <v>36</v>
      </c>
      <c r="E7" s="1">
        <v>471.75</v>
      </c>
    </row>
    <row r="8" spans="1:5" x14ac:dyDescent="0.25">
      <c r="A8" s="7">
        <v>43466</v>
      </c>
      <c r="B8" t="s">
        <v>34</v>
      </c>
      <c r="C8" t="s">
        <v>37</v>
      </c>
      <c r="D8" t="s">
        <v>38</v>
      </c>
      <c r="E8" s="1">
        <v>2280</v>
      </c>
    </row>
    <row r="9" spans="1:5" x14ac:dyDescent="0.25">
      <c r="A9" s="7">
        <v>43466</v>
      </c>
      <c r="B9" t="s">
        <v>34</v>
      </c>
      <c r="C9" t="s">
        <v>39</v>
      </c>
      <c r="D9" t="s">
        <v>40</v>
      </c>
      <c r="E9" s="1">
        <v>2770</v>
      </c>
    </row>
    <row r="10" spans="1:5" x14ac:dyDescent="0.25">
      <c r="A10" s="7">
        <v>43466</v>
      </c>
      <c r="B10" t="s">
        <v>34</v>
      </c>
      <c r="C10" t="s">
        <v>41</v>
      </c>
      <c r="D10" t="s">
        <v>42</v>
      </c>
      <c r="E10" s="1">
        <v>16585.8</v>
      </c>
    </row>
    <row r="11" spans="1:5" x14ac:dyDescent="0.25">
      <c r="A11" s="7">
        <v>43466</v>
      </c>
      <c r="B11" t="s">
        <v>34</v>
      </c>
      <c r="C11" t="s">
        <v>43</v>
      </c>
      <c r="D11" t="s">
        <v>44</v>
      </c>
      <c r="E11" s="1">
        <v>16529.75</v>
      </c>
    </row>
    <row r="12" spans="1:5" x14ac:dyDescent="0.25">
      <c r="A12" s="7">
        <v>43466</v>
      </c>
      <c r="B12" t="s">
        <v>45</v>
      </c>
      <c r="C12" t="s">
        <v>46</v>
      </c>
      <c r="D12" t="s">
        <v>47</v>
      </c>
      <c r="E12" s="1">
        <v>861.6</v>
      </c>
    </row>
    <row r="13" spans="1:5" x14ac:dyDescent="0.25">
      <c r="A13" s="7">
        <v>43474</v>
      </c>
      <c r="B13" t="s">
        <v>45</v>
      </c>
      <c r="C13" t="s">
        <v>48</v>
      </c>
      <c r="D13" t="s">
        <v>49</v>
      </c>
      <c r="E13" s="1">
        <v>189.1</v>
      </c>
    </row>
    <row r="14" spans="1:5" x14ac:dyDescent="0.25">
      <c r="A14" s="7">
        <v>43510</v>
      </c>
      <c r="B14" t="s">
        <v>50</v>
      </c>
      <c r="C14" t="s">
        <v>51</v>
      </c>
      <c r="D14" t="s">
        <v>52</v>
      </c>
      <c r="E14" s="1">
        <v>9369.9</v>
      </c>
    </row>
    <row r="15" spans="1:5" x14ac:dyDescent="0.25">
      <c r="A15" s="7">
        <v>43522</v>
      </c>
      <c r="B15" t="s">
        <v>53</v>
      </c>
      <c r="C15" t="s">
        <v>54</v>
      </c>
      <c r="D15" t="s">
        <v>55</v>
      </c>
      <c r="E15" s="1">
        <v>4614.95</v>
      </c>
    </row>
    <row r="16" spans="1:5" x14ac:dyDescent="0.25">
      <c r="A16" s="7">
        <v>43529</v>
      </c>
      <c r="B16" t="s">
        <v>56</v>
      </c>
      <c r="C16" t="s">
        <v>57</v>
      </c>
      <c r="D16" t="s">
        <v>58</v>
      </c>
      <c r="E16" s="1">
        <v>32688.05</v>
      </c>
    </row>
    <row r="17" spans="1:5" x14ac:dyDescent="0.25">
      <c r="A17" s="7">
        <v>43538</v>
      </c>
      <c r="B17" t="s">
        <v>56</v>
      </c>
      <c r="C17" t="s">
        <v>59</v>
      </c>
      <c r="D17" t="s">
        <v>60</v>
      </c>
      <c r="E17" s="1">
        <v>1519.05</v>
      </c>
    </row>
    <row r="18" spans="1:5" x14ac:dyDescent="0.25">
      <c r="A18" s="7">
        <v>43587</v>
      </c>
      <c r="B18" t="s">
        <v>61</v>
      </c>
      <c r="C18" t="s">
        <v>62</v>
      </c>
      <c r="D18" t="s">
        <v>63</v>
      </c>
      <c r="E18" s="1">
        <v>4435.6000000000004</v>
      </c>
    </row>
    <row r="19" spans="1:5" x14ac:dyDescent="0.25">
      <c r="A19" s="7">
        <v>43690</v>
      </c>
      <c r="B19" t="s">
        <v>64</v>
      </c>
      <c r="C19" t="s">
        <v>65</v>
      </c>
      <c r="D19" t="s">
        <v>66</v>
      </c>
      <c r="E19" s="1">
        <v>1568.1</v>
      </c>
    </row>
    <row r="20" spans="1:5" x14ac:dyDescent="0.25">
      <c r="A20" s="7">
        <v>43738</v>
      </c>
      <c r="B20" t="s">
        <v>67</v>
      </c>
      <c r="C20" t="s">
        <v>68</v>
      </c>
      <c r="D20" t="s">
        <v>69</v>
      </c>
      <c r="E20" s="1">
        <v>6899.6</v>
      </c>
    </row>
    <row r="21" spans="1:5" x14ac:dyDescent="0.25">
      <c r="A21" s="7">
        <v>43829</v>
      </c>
      <c r="B21" t="s">
        <v>70</v>
      </c>
      <c r="C21" t="s">
        <v>71</v>
      </c>
      <c r="D21" t="s">
        <v>72</v>
      </c>
      <c r="E21" s="1">
        <v>4659.6499999999996</v>
      </c>
    </row>
    <row r="23" spans="1:5" x14ac:dyDescent="0.25">
      <c r="E23" s="3">
        <f>SUM(E7:E21)</f>
        <v>105442.90000000001</v>
      </c>
    </row>
  </sheetData>
  <sortState xmlns:xlrd2="http://schemas.microsoft.com/office/spreadsheetml/2017/richdata2" ref="A7:E21">
    <sortCondition ref="A7:A21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666E8-28BF-47F7-BE3A-A200B533BD7A}">
  <dimension ref="A2:F25"/>
  <sheetViews>
    <sheetView workbookViewId="0">
      <selection activeCell="D22" sqref="D22"/>
    </sheetView>
  </sheetViews>
  <sheetFormatPr baseColWidth="10" defaultRowHeight="15" x14ac:dyDescent="0.25"/>
  <cols>
    <col min="1" max="1" width="9.85546875" bestFit="1" customWidth="1"/>
    <col min="2" max="2" width="7.140625" customWidth="1"/>
    <col min="3" max="3" width="7.140625" bestFit="1" customWidth="1"/>
    <col min="4" max="4" width="105.5703125" bestFit="1" customWidth="1"/>
    <col min="5" max="5" width="9.85546875" bestFit="1" customWidth="1"/>
    <col min="6" max="6" width="12.28515625" bestFit="1" customWidth="1"/>
  </cols>
  <sheetData>
    <row r="2" spans="1:6" x14ac:dyDescent="0.25">
      <c r="B2" s="5" t="s">
        <v>0</v>
      </c>
    </row>
    <row r="4" spans="1:6" x14ac:dyDescent="0.25">
      <c r="B4" s="2" t="s">
        <v>206</v>
      </c>
    </row>
    <row r="6" spans="1:6" x14ac:dyDescent="0.25">
      <c r="A6" t="s">
        <v>29</v>
      </c>
      <c r="B6" t="s">
        <v>30</v>
      </c>
      <c r="C6" t="s">
        <v>31</v>
      </c>
      <c r="D6" t="s">
        <v>32</v>
      </c>
      <c r="E6" t="s">
        <v>33</v>
      </c>
      <c r="F6" t="s">
        <v>239</v>
      </c>
    </row>
    <row r="7" spans="1:6" x14ac:dyDescent="0.25">
      <c r="A7" s="7">
        <v>43921</v>
      </c>
      <c r="B7" t="s">
        <v>207</v>
      </c>
      <c r="C7" t="s">
        <v>208</v>
      </c>
      <c r="D7" t="s">
        <v>209</v>
      </c>
      <c r="E7" s="1">
        <v>2867.5</v>
      </c>
    </row>
    <row r="8" spans="1:6" x14ac:dyDescent="0.25">
      <c r="A8" s="7">
        <v>44033</v>
      </c>
      <c r="B8" t="s">
        <v>210</v>
      </c>
      <c r="C8" t="s">
        <v>211</v>
      </c>
      <c r="D8" t="s">
        <v>212</v>
      </c>
      <c r="E8" s="1">
        <v>7701.95</v>
      </c>
    </row>
    <row r="9" spans="1:6" x14ac:dyDescent="0.25">
      <c r="A9" s="7">
        <v>44043</v>
      </c>
      <c r="B9" t="s">
        <v>213</v>
      </c>
      <c r="C9" t="s">
        <v>214</v>
      </c>
      <c r="D9" t="s">
        <v>215</v>
      </c>
      <c r="E9" s="1">
        <v>5218.05</v>
      </c>
    </row>
    <row r="10" spans="1:6" x14ac:dyDescent="0.25">
      <c r="A10" s="7">
        <v>44064</v>
      </c>
      <c r="B10" t="s">
        <v>216</v>
      </c>
      <c r="C10" t="s">
        <v>217</v>
      </c>
      <c r="D10" t="s">
        <v>218</v>
      </c>
      <c r="E10" s="1">
        <v>355.4</v>
      </c>
    </row>
    <row r="11" spans="1:6" x14ac:dyDescent="0.25">
      <c r="A11" s="7">
        <v>44104</v>
      </c>
      <c r="B11" t="s">
        <v>219</v>
      </c>
      <c r="C11" t="s">
        <v>175</v>
      </c>
      <c r="D11" t="s">
        <v>220</v>
      </c>
      <c r="E11" s="1">
        <v>2105.5500000000002</v>
      </c>
    </row>
    <row r="12" spans="1:6" x14ac:dyDescent="0.25">
      <c r="A12" s="7">
        <v>44145</v>
      </c>
      <c r="B12" t="s">
        <v>221</v>
      </c>
      <c r="C12" t="s">
        <v>222</v>
      </c>
      <c r="D12" t="s">
        <v>223</v>
      </c>
      <c r="E12" s="1">
        <v>285</v>
      </c>
    </row>
    <row r="13" spans="1:6" x14ac:dyDescent="0.25">
      <c r="A13" s="7">
        <v>44148</v>
      </c>
      <c r="B13" t="s">
        <v>224</v>
      </c>
      <c r="C13" t="s">
        <v>225</v>
      </c>
      <c r="D13" t="s">
        <v>226</v>
      </c>
      <c r="E13" s="1">
        <v>3484</v>
      </c>
    </row>
    <row r="14" spans="1:6" x14ac:dyDescent="0.25">
      <c r="A14" s="7">
        <v>44177</v>
      </c>
      <c r="B14" t="s">
        <v>227</v>
      </c>
      <c r="C14" t="s">
        <v>128</v>
      </c>
      <c r="D14" t="s">
        <v>228</v>
      </c>
      <c r="E14" s="1">
        <v>1124.4000000000001</v>
      </c>
    </row>
    <row r="15" spans="1:6" x14ac:dyDescent="0.25">
      <c r="A15" s="7">
        <v>44188</v>
      </c>
      <c r="B15" t="s">
        <v>229</v>
      </c>
      <c r="C15" t="s">
        <v>230</v>
      </c>
      <c r="D15" t="s">
        <v>231</v>
      </c>
      <c r="E15" s="1">
        <v>3670.35</v>
      </c>
    </row>
    <row r="16" spans="1:6" x14ac:dyDescent="0.25">
      <c r="A16" s="7">
        <v>44196</v>
      </c>
      <c r="B16" t="s">
        <v>232</v>
      </c>
      <c r="C16" t="s">
        <v>233</v>
      </c>
      <c r="D16" t="s">
        <v>234</v>
      </c>
      <c r="E16" s="1">
        <v>1955.4</v>
      </c>
    </row>
    <row r="17" spans="1:6" x14ac:dyDescent="0.25">
      <c r="A17" s="7"/>
      <c r="E17" s="1"/>
    </row>
    <row r="18" spans="1:6" x14ac:dyDescent="0.25">
      <c r="E18" s="3">
        <f>SUM(E7:E17)</f>
        <v>28767.600000000002</v>
      </c>
    </row>
    <row r="20" spans="1:6" x14ac:dyDescent="0.25">
      <c r="B20" s="2" t="s">
        <v>235</v>
      </c>
    </row>
    <row r="22" spans="1:6" x14ac:dyDescent="0.25">
      <c r="A22" s="7">
        <v>44071</v>
      </c>
      <c r="B22" t="s">
        <v>240</v>
      </c>
      <c r="C22" t="s">
        <v>241</v>
      </c>
      <c r="D22" t="s">
        <v>242</v>
      </c>
      <c r="F22" s="1">
        <v>430800</v>
      </c>
    </row>
    <row r="23" spans="1:6" x14ac:dyDescent="0.25">
      <c r="A23" s="7">
        <v>44196</v>
      </c>
      <c r="B23" t="s">
        <v>236</v>
      </c>
      <c r="C23" t="s">
        <v>237</v>
      </c>
      <c r="D23" t="s">
        <v>238</v>
      </c>
      <c r="F23" s="1">
        <v>19242198</v>
      </c>
    </row>
    <row r="25" spans="1:6" x14ac:dyDescent="0.25">
      <c r="F25" s="3">
        <f>SUM(F22:F23)</f>
        <v>19672998</v>
      </c>
    </row>
  </sheetData>
  <sortState xmlns:xlrd2="http://schemas.microsoft.com/office/spreadsheetml/2017/richdata2" ref="A7:E16">
    <sortCondition ref="A7:A16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C3B1C-73FD-49E8-93F7-9575EE75A4CE}">
  <dimension ref="A2:F21"/>
  <sheetViews>
    <sheetView workbookViewId="0">
      <selection activeCell="A7" sqref="A7:E12"/>
    </sheetView>
  </sheetViews>
  <sheetFormatPr baseColWidth="10" defaultRowHeight="15" x14ac:dyDescent="0.25"/>
  <cols>
    <col min="1" max="1" width="9.85546875" bestFit="1" customWidth="1"/>
    <col min="2" max="2" width="7.140625" customWidth="1"/>
    <col min="3" max="3" width="7.140625" bestFit="1" customWidth="1"/>
    <col min="4" max="4" width="105.5703125" bestFit="1" customWidth="1"/>
    <col min="5" max="5" width="9.85546875" style="1" bestFit="1" customWidth="1"/>
    <col min="6" max="6" width="12.28515625" bestFit="1" customWidth="1"/>
  </cols>
  <sheetData>
    <row r="2" spans="1:5" x14ac:dyDescent="0.25">
      <c r="B2" s="5" t="s">
        <v>0</v>
      </c>
    </row>
    <row r="4" spans="1:5" x14ac:dyDescent="0.25">
      <c r="B4" s="2" t="s">
        <v>243</v>
      </c>
    </row>
    <row r="6" spans="1:5" x14ac:dyDescent="0.25">
      <c r="A6" t="s">
        <v>29</v>
      </c>
      <c r="B6" t="s">
        <v>30</v>
      </c>
      <c r="C6" t="s">
        <v>31</v>
      </c>
      <c r="D6" t="s">
        <v>32</v>
      </c>
      <c r="E6" s="1" t="s">
        <v>33</v>
      </c>
    </row>
    <row r="7" spans="1:5" x14ac:dyDescent="0.25">
      <c r="A7" s="7">
        <v>44197</v>
      </c>
      <c r="B7" t="s">
        <v>244</v>
      </c>
      <c r="C7" t="s">
        <v>245</v>
      </c>
      <c r="D7" t="s">
        <v>246</v>
      </c>
      <c r="E7" s="1">
        <v>7866.4</v>
      </c>
    </row>
    <row r="8" spans="1:5" x14ac:dyDescent="0.25">
      <c r="A8" s="7">
        <v>44237</v>
      </c>
      <c r="B8" t="s">
        <v>247</v>
      </c>
      <c r="C8" t="s">
        <v>248</v>
      </c>
      <c r="D8" t="s">
        <v>249</v>
      </c>
      <c r="E8" s="1">
        <v>1863.2</v>
      </c>
    </row>
    <row r="9" spans="1:5" x14ac:dyDescent="0.25">
      <c r="A9" s="7">
        <v>44286</v>
      </c>
      <c r="B9" t="s">
        <v>250</v>
      </c>
      <c r="C9" t="s">
        <v>251</v>
      </c>
      <c r="D9" t="s">
        <v>209</v>
      </c>
      <c r="E9" s="1">
        <v>2329.5500000000002</v>
      </c>
    </row>
    <row r="10" spans="1:5" x14ac:dyDescent="0.25">
      <c r="A10" s="7">
        <v>44377</v>
      </c>
      <c r="B10" t="s">
        <v>252</v>
      </c>
      <c r="C10" t="s">
        <v>253</v>
      </c>
      <c r="D10" t="s">
        <v>212</v>
      </c>
      <c r="E10" s="1">
        <v>2553.5500000000002</v>
      </c>
    </row>
    <row r="11" spans="1:5" x14ac:dyDescent="0.25">
      <c r="A11" s="7">
        <v>44480</v>
      </c>
      <c r="B11" t="s">
        <v>254</v>
      </c>
      <c r="C11" t="s">
        <v>255</v>
      </c>
      <c r="D11" t="s">
        <v>220</v>
      </c>
      <c r="E11" s="1">
        <v>1344.1</v>
      </c>
    </row>
    <row r="12" spans="1:5" x14ac:dyDescent="0.25">
      <c r="A12" s="7">
        <v>44561</v>
      </c>
      <c r="B12" t="s">
        <v>256</v>
      </c>
      <c r="C12" t="s">
        <v>257</v>
      </c>
      <c r="D12" t="s">
        <v>246</v>
      </c>
      <c r="E12" s="1">
        <v>4989.75</v>
      </c>
    </row>
    <row r="13" spans="1:5" x14ac:dyDescent="0.25">
      <c r="A13" s="7"/>
    </row>
    <row r="14" spans="1:5" x14ac:dyDescent="0.25">
      <c r="E14" s="3">
        <f>SUM(E7:E13)</f>
        <v>20946.550000000003</v>
      </c>
    </row>
    <row r="16" spans="1:5" x14ac:dyDescent="0.25">
      <c r="B16" s="2"/>
    </row>
    <row r="18" spans="1:6" x14ac:dyDescent="0.25">
      <c r="A18" s="7"/>
      <c r="F18" s="1"/>
    </row>
    <row r="19" spans="1:6" x14ac:dyDescent="0.25">
      <c r="A19" s="7"/>
      <c r="F19" s="1"/>
    </row>
    <row r="21" spans="1:6" x14ac:dyDescent="0.25">
      <c r="F21" s="3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4B914-632D-4156-951B-55A43F648CCE}">
  <dimension ref="A2:F23"/>
  <sheetViews>
    <sheetView workbookViewId="0">
      <selection activeCell="D27" sqref="D27"/>
    </sheetView>
  </sheetViews>
  <sheetFormatPr baseColWidth="10" defaultRowHeight="15" x14ac:dyDescent="0.25"/>
  <cols>
    <col min="1" max="1" width="9.85546875" bestFit="1" customWidth="1"/>
    <col min="2" max="2" width="7.140625" customWidth="1"/>
    <col min="3" max="3" width="7.140625" bestFit="1" customWidth="1"/>
    <col min="4" max="4" width="105.5703125" bestFit="1" customWidth="1"/>
    <col min="5" max="5" width="9.85546875" style="1" bestFit="1" customWidth="1"/>
    <col min="6" max="6" width="12.28515625" bestFit="1" customWidth="1"/>
  </cols>
  <sheetData>
    <row r="2" spans="1:6" x14ac:dyDescent="0.25">
      <c r="B2" s="5" t="s">
        <v>0</v>
      </c>
    </row>
    <row r="4" spans="1:6" x14ac:dyDescent="0.25">
      <c r="B4" s="2" t="s">
        <v>258</v>
      </c>
    </row>
    <row r="6" spans="1:6" x14ac:dyDescent="0.25">
      <c r="A6" t="s">
        <v>29</v>
      </c>
      <c r="B6" t="s">
        <v>30</v>
      </c>
      <c r="C6" t="s">
        <v>31</v>
      </c>
      <c r="D6" t="s">
        <v>32</v>
      </c>
      <c r="E6" s="1" t="s">
        <v>33</v>
      </c>
      <c r="F6" t="s">
        <v>239</v>
      </c>
    </row>
    <row r="7" spans="1:6" x14ac:dyDescent="0.25">
      <c r="A7" s="7">
        <v>44676</v>
      </c>
      <c r="B7" t="s">
        <v>262</v>
      </c>
      <c r="C7" t="s">
        <v>263</v>
      </c>
      <c r="D7" t="s">
        <v>264</v>
      </c>
      <c r="E7" s="1">
        <v>2856.2</v>
      </c>
    </row>
    <row r="8" spans="1:6" x14ac:dyDescent="0.25">
      <c r="A8" s="7">
        <v>44676</v>
      </c>
      <c r="B8" t="s">
        <v>262</v>
      </c>
      <c r="C8" t="s">
        <v>265</v>
      </c>
      <c r="D8" t="s">
        <v>266</v>
      </c>
      <c r="E8" s="1">
        <v>2098</v>
      </c>
    </row>
    <row r="9" spans="1:6" x14ac:dyDescent="0.25">
      <c r="A9" s="7">
        <v>44734</v>
      </c>
      <c r="B9" t="s">
        <v>267</v>
      </c>
      <c r="C9" t="s">
        <v>268</v>
      </c>
      <c r="D9" t="s">
        <v>269</v>
      </c>
      <c r="E9" s="1">
        <v>302.89999999999998</v>
      </c>
    </row>
    <row r="10" spans="1:6" x14ac:dyDescent="0.25">
      <c r="A10" s="7">
        <v>44749</v>
      </c>
      <c r="B10" t="s">
        <v>270</v>
      </c>
      <c r="C10" t="s">
        <v>271</v>
      </c>
      <c r="D10" t="s">
        <v>272</v>
      </c>
      <c r="E10" s="1">
        <v>1478.7</v>
      </c>
    </row>
    <row r="11" spans="1:6" x14ac:dyDescent="0.25">
      <c r="A11" s="7">
        <v>44854</v>
      </c>
      <c r="B11" t="s">
        <v>133</v>
      </c>
      <c r="C11" t="s">
        <v>273</v>
      </c>
      <c r="D11" t="s">
        <v>274</v>
      </c>
      <c r="E11" s="1">
        <v>896.05</v>
      </c>
    </row>
    <row r="12" spans="1:6" x14ac:dyDescent="0.25">
      <c r="A12" s="7">
        <v>44926</v>
      </c>
      <c r="B12" t="s">
        <v>259</v>
      </c>
      <c r="C12" t="s">
        <v>260</v>
      </c>
      <c r="D12" t="s">
        <v>261</v>
      </c>
      <c r="E12" s="1">
        <v>54444.3</v>
      </c>
    </row>
    <row r="13" spans="1:6" x14ac:dyDescent="0.25">
      <c r="A13" s="7">
        <v>44926</v>
      </c>
      <c r="B13" t="s">
        <v>275</v>
      </c>
      <c r="C13" t="s">
        <v>276</v>
      </c>
      <c r="D13" t="s">
        <v>277</v>
      </c>
      <c r="E13" s="1">
        <v>1030.7</v>
      </c>
    </row>
    <row r="14" spans="1:6" x14ac:dyDescent="0.25">
      <c r="A14" s="7"/>
    </row>
    <row r="15" spans="1:6" ht="13.5" customHeight="1" x14ac:dyDescent="0.25">
      <c r="E15" s="3">
        <f>SUM(E7:E13)</f>
        <v>63106.85</v>
      </c>
    </row>
    <row r="16" spans="1:6" ht="13.5" customHeight="1" x14ac:dyDescent="0.25">
      <c r="E16" s="3"/>
    </row>
    <row r="17" spans="1:6" x14ac:dyDescent="0.25">
      <c r="B17" s="2" t="s">
        <v>283</v>
      </c>
    </row>
    <row r="18" spans="1:6" x14ac:dyDescent="0.25">
      <c r="B18" s="2"/>
    </row>
    <row r="19" spans="1:6" x14ac:dyDescent="0.25">
      <c r="A19" s="7">
        <v>44585</v>
      </c>
      <c r="B19" t="s">
        <v>278</v>
      </c>
      <c r="C19" t="s">
        <v>279</v>
      </c>
      <c r="D19" t="s">
        <v>280</v>
      </c>
      <c r="F19" s="1">
        <v>178000</v>
      </c>
    </row>
    <row r="20" spans="1:6" x14ac:dyDescent="0.25">
      <c r="A20" s="7">
        <v>44798</v>
      </c>
      <c r="B20" t="s">
        <v>240</v>
      </c>
      <c r="C20" t="s">
        <v>281</v>
      </c>
      <c r="D20" t="s">
        <v>282</v>
      </c>
      <c r="F20" s="1">
        <v>61700</v>
      </c>
    </row>
    <row r="21" spans="1:6" x14ac:dyDescent="0.25">
      <c r="A21" s="7"/>
      <c r="F21" s="1"/>
    </row>
    <row r="22" spans="1:6" x14ac:dyDescent="0.25">
      <c r="F22" s="3">
        <f>SUM(F19:F20)</f>
        <v>239700</v>
      </c>
    </row>
    <row r="23" spans="1:6" x14ac:dyDescent="0.25">
      <c r="F23" s="3"/>
    </row>
  </sheetData>
  <sortState xmlns:xlrd2="http://schemas.microsoft.com/office/spreadsheetml/2017/richdata2" ref="A7:F14">
    <sortCondition ref="A7:A14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66506-6BE0-4B61-8384-40AA042924E9}">
  <dimension ref="B1:G31"/>
  <sheetViews>
    <sheetView zoomScale="120" zoomScaleNormal="120" workbookViewId="0">
      <selection activeCell="B28" sqref="B28:B29"/>
    </sheetView>
  </sheetViews>
  <sheetFormatPr baseColWidth="10" defaultRowHeight="15" x14ac:dyDescent="0.25"/>
  <cols>
    <col min="2" max="2" width="62" customWidth="1"/>
    <col min="3" max="3" width="17.7109375" bestFit="1" customWidth="1"/>
    <col min="4" max="4" width="20" customWidth="1"/>
    <col min="5" max="5" width="15" bestFit="1" customWidth="1"/>
    <col min="6" max="6" width="24.7109375" bestFit="1" customWidth="1"/>
  </cols>
  <sheetData>
    <row r="1" spans="2:7" x14ac:dyDescent="0.25">
      <c r="B1" s="5" t="s">
        <v>0</v>
      </c>
    </row>
    <row r="2" spans="2:7" x14ac:dyDescent="0.25">
      <c r="B2" s="5"/>
    </row>
    <row r="3" spans="2:7" x14ac:dyDescent="0.25">
      <c r="B3" s="2" t="s">
        <v>8</v>
      </c>
      <c r="C3" s="3">
        <v>27500000</v>
      </c>
      <c r="E3" t="s">
        <v>23</v>
      </c>
      <c r="F3" s="6">
        <f>SUM(C3+D17+D18+D16)</f>
        <v>28954662</v>
      </c>
      <c r="G3" t="s">
        <v>26</v>
      </c>
    </row>
    <row r="4" spans="2:7" x14ac:dyDescent="0.25">
      <c r="B4" s="2"/>
      <c r="C4" s="3"/>
      <c r="G4" t="s">
        <v>27</v>
      </c>
    </row>
    <row r="5" spans="2:7" x14ac:dyDescent="0.25">
      <c r="C5" t="s">
        <v>16</v>
      </c>
      <c r="D5" t="s">
        <v>17</v>
      </c>
    </row>
    <row r="6" spans="2:7" x14ac:dyDescent="0.25">
      <c r="B6" t="s">
        <v>6</v>
      </c>
      <c r="C6" s="1">
        <v>28832213.539999999</v>
      </c>
      <c r="D6" s="1"/>
      <c r="F6" s="3">
        <f>SUM(F3-C6)</f>
        <v>122448.46000000089</v>
      </c>
    </row>
    <row r="7" spans="2:7" x14ac:dyDescent="0.25">
      <c r="B7" t="s">
        <v>1</v>
      </c>
      <c r="C7" s="1">
        <v>703227.05</v>
      </c>
      <c r="D7" s="1"/>
    </row>
    <row r="8" spans="2:7" x14ac:dyDescent="0.25">
      <c r="B8" t="s">
        <v>2</v>
      </c>
      <c r="C8" s="1">
        <v>105442.9</v>
      </c>
      <c r="D8" s="1"/>
    </row>
    <row r="9" spans="2:7" x14ac:dyDescent="0.25">
      <c r="B9" t="s">
        <v>3</v>
      </c>
      <c r="C9" s="1">
        <v>28767.599999999999</v>
      </c>
      <c r="D9" s="1"/>
    </row>
    <row r="10" spans="2:7" x14ac:dyDescent="0.25">
      <c r="B10" t="s">
        <v>4</v>
      </c>
      <c r="C10" s="1">
        <v>20946.55</v>
      </c>
      <c r="D10" s="1"/>
    </row>
    <row r="11" spans="2:7" x14ac:dyDescent="0.25">
      <c r="B11" t="s">
        <v>5</v>
      </c>
      <c r="C11" s="1">
        <v>59947.75</v>
      </c>
      <c r="D11" s="1"/>
    </row>
    <row r="12" spans="2:7" ht="15.75" thickBot="1" x14ac:dyDescent="0.3">
      <c r="B12" t="s">
        <v>7</v>
      </c>
      <c r="C12" s="4">
        <f>SUM(C6:C11)</f>
        <v>29750545.390000001</v>
      </c>
      <c r="D12" s="1"/>
    </row>
    <row r="13" spans="2:7" ht="15.75" thickTop="1" x14ac:dyDescent="0.25">
      <c r="C13" s="1"/>
      <c r="D13" s="1"/>
    </row>
    <row r="14" spans="2:7" x14ac:dyDescent="0.25">
      <c r="B14" s="2" t="s">
        <v>9</v>
      </c>
      <c r="D14" s="1"/>
    </row>
    <row r="15" spans="2:7" x14ac:dyDescent="0.25">
      <c r="B15" t="s">
        <v>14</v>
      </c>
      <c r="D15" s="1">
        <v>19242198</v>
      </c>
    </row>
    <row r="16" spans="2:7" x14ac:dyDescent="0.25">
      <c r="B16" t="s">
        <v>10</v>
      </c>
      <c r="D16" s="6">
        <v>1079662</v>
      </c>
    </row>
    <row r="17" spans="2:4" x14ac:dyDescent="0.25">
      <c r="B17" t="s">
        <v>11</v>
      </c>
      <c r="D17" s="6">
        <v>18000</v>
      </c>
    </row>
    <row r="18" spans="2:4" x14ac:dyDescent="0.25">
      <c r="B18" t="s">
        <v>15</v>
      </c>
      <c r="D18" s="6">
        <v>357000</v>
      </c>
    </row>
    <row r="19" spans="2:4" x14ac:dyDescent="0.25">
      <c r="B19" t="s">
        <v>19</v>
      </c>
      <c r="D19" s="1">
        <v>430000</v>
      </c>
    </row>
    <row r="20" spans="2:4" x14ac:dyDescent="0.25">
      <c r="B20" t="s">
        <v>20</v>
      </c>
      <c r="D20" s="1">
        <v>178000</v>
      </c>
    </row>
    <row r="21" spans="2:4" x14ac:dyDescent="0.25">
      <c r="B21" t="s">
        <v>21</v>
      </c>
      <c r="D21" s="1">
        <v>61700</v>
      </c>
    </row>
    <row r="22" spans="2:4" ht="15.75" thickBot="1" x14ac:dyDescent="0.3">
      <c r="B22" t="s">
        <v>12</v>
      </c>
      <c r="D22" s="4">
        <f>+D15+D16+D17+D18+D19+D20+D21</f>
        <v>21366560</v>
      </c>
    </row>
    <row r="23" spans="2:4" ht="15.75" thickTop="1" x14ac:dyDescent="0.25"/>
    <row r="24" spans="2:4" x14ac:dyDescent="0.25">
      <c r="B24" t="s">
        <v>13</v>
      </c>
      <c r="D24" s="3">
        <f>+C12-D22</f>
        <v>8383985.3900000006</v>
      </c>
    </row>
    <row r="28" spans="2:4" x14ac:dyDescent="0.25">
      <c r="B28" t="s">
        <v>25</v>
      </c>
    </row>
    <row r="29" spans="2:4" x14ac:dyDescent="0.25">
      <c r="B29" t="s">
        <v>18</v>
      </c>
    </row>
    <row r="30" spans="2:4" x14ac:dyDescent="0.25">
      <c r="B30" t="s">
        <v>24</v>
      </c>
    </row>
    <row r="31" spans="2:4" x14ac:dyDescent="0.25">
      <c r="B31" t="s">
        <v>22</v>
      </c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0099-5258-4650-AA04-A42AC697277A}">
  <dimension ref="A2:J972"/>
  <sheetViews>
    <sheetView tabSelected="1" topLeftCell="A46" zoomScale="140" zoomScaleNormal="140" workbookViewId="0">
      <selection activeCell="D8" sqref="D8"/>
    </sheetView>
  </sheetViews>
  <sheetFormatPr baseColWidth="10" defaultRowHeight="15" x14ac:dyDescent="0.25"/>
  <cols>
    <col min="1" max="1" width="7.140625" bestFit="1" customWidth="1"/>
    <col min="2" max="2" width="23.85546875" customWidth="1"/>
    <col min="3" max="3" width="15.85546875" style="1" bestFit="1" customWidth="1"/>
    <col min="4" max="4" width="13.85546875" style="1" bestFit="1" customWidth="1"/>
    <col min="5" max="5" width="15.85546875" bestFit="1" customWidth="1"/>
    <col min="6" max="6" width="8.140625" bestFit="1" customWidth="1"/>
    <col min="8" max="8" width="40.140625" bestFit="1" customWidth="1"/>
    <col min="9" max="9" width="13.85546875" bestFit="1" customWidth="1"/>
  </cols>
  <sheetData>
    <row r="2" spans="2:10" x14ac:dyDescent="0.25">
      <c r="B2" s="5" t="s">
        <v>0</v>
      </c>
    </row>
    <row r="5" spans="2:10" x14ac:dyDescent="0.25">
      <c r="B5" s="20"/>
      <c r="C5" s="21" t="s">
        <v>1905</v>
      </c>
      <c r="D5" s="21" t="s">
        <v>17</v>
      </c>
      <c r="E5" s="36" t="s">
        <v>1904</v>
      </c>
      <c r="F5" s="36" t="s">
        <v>1887</v>
      </c>
      <c r="H5" s="50" t="s">
        <v>1898</v>
      </c>
      <c r="I5" s="35"/>
      <c r="J5" s="47" t="s">
        <v>1887</v>
      </c>
    </row>
    <row r="6" spans="2:10" x14ac:dyDescent="0.25">
      <c r="B6" s="22" t="s">
        <v>1885</v>
      </c>
      <c r="C6" s="23">
        <f>841895.9+681.5</f>
        <v>842577.4</v>
      </c>
      <c r="D6" s="23">
        <v>0</v>
      </c>
      <c r="E6" s="23">
        <f>+C6-D6</f>
        <v>842577.4</v>
      </c>
      <c r="F6" s="41">
        <f>+E6*$F$13/$E$13</f>
        <v>0.10083616944362202</v>
      </c>
      <c r="H6" s="20" t="s">
        <v>1893</v>
      </c>
      <c r="I6" s="35">
        <v>27500000</v>
      </c>
      <c r="J6" s="38"/>
    </row>
    <row r="7" spans="2:10" x14ac:dyDescent="0.25">
      <c r="B7" s="24" t="s">
        <v>1883</v>
      </c>
      <c r="C7" s="25">
        <v>418935.65</v>
      </c>
      <c r="D7" s="25">
        <v>0</v>
      </c>
      <c r="E7" s="25">
        <f t="shared" ref="E7:E13" si="0">+C7-D7</f>
        <v>418935.65</v>
      </c>
      <c r="F7" s="42">
        <f t="shared" ref="F7:F12" si="1">+E7*$F$13/$E$13</f>
        <v>5.0136481454847864E-2</v>
      </c>
      <c r="H7" s="20" t="s">
        <v>1894</v>
      </c>
      <c r="I7" s="35">
        <f>+'Feuil1 (2)'!D16</f>
        <v>1079662</v>
      </c>
      <c r="J7" s="38"/>
    </row>
    <row r="8" spans="2:10" x14ac:dyDescent="0.25">
      <c r="B8" s="26" t="s">
        <v>1881</v>
      </c>
      <c r="C8" s="27">
        <v>724260</v>
      </c>
      <c r="D8" s="27">
        <v>430800</v>
      </c>
      <c r="E8" s="27">
        <f t="shared" si="0"/>
        <v>293460</v>
      </c>
      <c r="F8" s="43">
        <f t="shared" si="1"/>
        <v>3.5120075953764388E-2</v>
      </c>
      <c r="H8" s="34" t="s">
        <v>1895</v>
      </c>
      <c r="I8" s="35">
        <f>+'Feuil1 (2)'!D18</f>
        <v>357000</v>
      </c>
      <c r="J8" s="37"/>
    </row>
    <row r="9" spans="2:10" x14ac:dyDescent="0.25">
      <c r="B9" s="28" t="s">
        <v>1906</v>
      </c>
      <c r="C9" s="29">
        <v>37123.4</v>
      </c>
      <c r="D9" s="29">
        <f>178000+61700</f>
        <v>239700</v>
      </c>
      <c r="E9" s="29">
        <f t="shared" si="0"/>
        <v>-202576.6</v>
      </c>
      <c r="F9" s="44">
        <f t="shared" si="1"/>
        <v>-2.4243527494225266E-2</v>
      </c>
      <c r="H9" s="34" t="s">
        <v>1896</v>
      </c>
      <c r="I9" s="35">
        <f>+'Feuil1 (2)'!D22</f>
        <v>30440.01</v>
      </c>
      <c r="J9" s="37"/>
    </row>
    <row r="10" spans="2:10" x14ac:dyDescent="0.25">
      <c r="B10" s="30" t="s">
        <v>1882</v>
      </c>
      <c r="C10" s="31">
        <v>54444.3</v>
      </c>
      <c r="D10" s="31">
        <v>18000</v>
      </c>
      <c r="E10" s="31">
        <f t="shared" si="0"/>
        <v>36444.300000000003</v>
      </c>
      <c r="F10" s="45">
        <f t="shared" si="1"/>
        <v>4.3615027059284934E-3</v>
      </c>
      <c r="H10" s="49" t="s">
        <v>1897</v>
      </c>
      <c r="I10" s="21">
        <f>+I6+I7+I8+I9</f>
        <v>28967102.010000002</v>
      </c>
      <c r="J10" s="37">
        <v>1</v>
      </c>
    </row>
    <row r="11" spans="2:10" x14ac:dyDescent="0.25">
      <c r="B11" s="32" t="s">
        <v>1916</v>
      </c>
      <c r="C11" s="33">
        <v>77285.649999999994</v>
      </c>
      <c r="D11" s="33">
        <v>0</v>
      </c>
      <c r="E11" s="33">
        <f t="shared" si="0"/>
        <v>77285.649999999994</v>
      </c>
      <c r="F11" s="46">
        <f t="shared" si="1"/>
        <v>9.249226123274213E-3</v>
      </c>
      <c r="H11" s="34" t="s">
        <v>1892</v>
      </c>
      <c r="I11" s="35">
        <f>+C12+C6+C7</f>
        <v>28860591.139999997</v>
      </c>
      <c r="J11" s="38">
        <f>+I11/I10</f>
        <v>0.99632304018664919</v>
      </c>
    </row>
    <row r="12" spans="2:10" x14ac:dyDescent="0.25">
      <c r="B12" s="34" t="s">
        <v>1884</v>
      </c>
      <c r="C12" s="35">
        <f>27592126.13-3998.04+10950</f>
        <v>27599078.09</v>
      </c>
      <c r="D12" s="35">
        <f>+'Feuil1 (2)'!D15+'Feuil1 (2)'!D16+'Feuil1 (2)'!D18+'2017'!F134</f>
        <v>20709300.010000002</v>
      </c>
      <c r="E12" s="35">
        <f t="shared" si="0"/>
        <v>6889778.0799999982</v>
      </c>
      <c r="F12" s="38">
        <f t="shared" si="1"/>
        <v>0.82454007181278843</v>
      </c>
      <c r="H12" s="34" t="s">
        <v>1897</v>
      </c>
      <c r="I12" s="35">
        <f>+I11-I10</f>
        <v>-106510.87000000477</v>
      </c>
      <c r="J12" s="47">
        <f>+J10-J11</f>
        <v>3.6769598133508108E-3</v>
      </c>
    </row>
    <row r="13" spans="2:10" x14ac:dyDescent="0.25">
      <c r="B13" s="36" t="s">
        <v>12</v>
      </c>
      <c r="C13" s="21">
        <f>SUM(C6:C12)</f>
        <v>29753704.489999998</v>
      </c>
      <c r="D13" s="21">
        <f>SUM(D6:D12)</f>
        <v>21397800.010000002</v>
      </c>
      <c r="E13" s="21">
        <f t="shared" si="0"/>
        <v>8355904.4799999967</v>
      </c>
      <c r="F13" s="37">
        <v>1</v>
      </c>
    </row>
    <row r="14" spans="2:10" x14ac:dyDescent="0.25">
      <c r="E14" s="1"/>
    </row>
    <row r="15" spans="2:10" x14ac:dyDescent="0.25">
      <c r="H15" s="20" t="s">
        <v>1891</v>
      </c>
      <c r="I15" s="35">
        <f>+C13</f>
        <v>29753704.489999998</v>
      </c>
      <c r="J15" s="38">
        <f>+C13/I16</f>
        <v>1.0819528905454545</v>
      </c>
    </row>
    <row r="16" spans="2:10" x14ac:dyDescent="0.25">
      <c r="H16" s="34" t="s">
        <v>1886</v>
      </c>
      <c r="I16" s="35">
        <v>27500000</v>
      </c>
      <c r="J16" s="37">
        <v>1</v>
      </c>
    </row>
    <row r="17" spans="2:10" x14ac:dyDescent="0.25">
      <c r="H17" s="34" t="s">
        <v>1899</v>
      </c>
      <c r="I17" s="35">
        <f>+C13-I16</f>
        <v>2253704.4899999984</v>
      </c>
      <c r="J17" s="47">
        <f>+J15-J16</f>
        <v>8.1952890545454515E-2</v>
      </c>
    </row>
    <row r="18" spans="2:10" x14ac:dyDescent="0.25">
      <c r="B18" s="7"/>
      <c r="F18" s="48"/>
    </row>
    <row r="20" spans="2:10" x14ac:dyDescent="0.25">
      <c r="B20" s="20" t="s">
        <v>1890</v>
      </c>
      <c r="C20" s="35"/>
      <c r="D20" s="35" t="s">
        <v>1887</v>
      </c>
    </row>
    <row r="21" spans="2:10" x14ac:dyDescent="0.25">
      <c r="B21" s="39" t="s">
        <v>1889</v>
      </c>
      <c r="C21" s="35">
        <f>+'2011-2013'!E95</f>
        <v>1340624.05</v>
      </c>
      <c r="D21" s="38">
        <f t="shared" ref="D21:D30" si="2">+C21/$C$31</f>
        <v>4.5057382701726226E-2</v>
      </c>
    </row>
    <row r="22" spans="2:10" x14ac:dyDescent="0.25">
      <c r="B22" s="20">
        <v>2014</v>
      </c>
      <c r="C22" s="35">
        <f>+'2014'!E91</f>
        <v>2167020.9500000002</v>
      </c>
      <c r="D22" s="38">
        <f t="shared" si="2"/>
        <v>7.2831971250111718E-2</v>
      </c>
    </row>
    <row r="23" spans="2:10" x14ac:dyDescent="0.25">
      <c r="B23" s="20">
        <v>2015</v>
      </c>
      <c r="C23" s="35">
        <f>+'2015'!E170-'2015'!F124-'2015'!F101</f>
        <v>12663858.910000004</v>
      </c>
      <c r="D23" s="38">
        <f t="shared" si="2"/>
        <v>0.42562293089441122</v>
      </c>
      <c r="H23" s="1">
        <v>761383.39999999991</v>
      </c>
    </row>
    <row r="24" spans="2:10" x14ac:dyDescent="0.25">
      <c r="B24" s="20">
        <v>2016</v>
      </c>
      <c r="C24" s="35">
        <f>+'2016'!E412</f>
        <v>10428023.199999997</v>
      </c>
      <c r="D24" s="38">
        <f t="shared" si="2"/>
        <v>0.35047814646088116</v>
      </c>
      <c r="H24">
        <v>724260</v>
      </c>
    </row>
    <row r="25" spans="2:10" x14ac:dyDescent="0.25">
      <c r="B25" s="20">
        <v>2017</v>
      </c>
      <c r="C25" s="35">
        <f>+'2017'!E130</f>
        <v>2232686.4299999997</v>
      </c>
      <c r="D25" s="38">
        <f t="shared" si="2"/>
        <v>7.5038939462156354E-2</v>
      </c>
      <c r="H25" s="1">
        <f>SUM(H23-H24)</f>
        <v>37123.399999999907</v>
      </c>
    </row>
    <row r="26" spans="2:10" x14ac:dyDescent="0.25">
      <c r="B26" s="20">
        <v>2018</v>
      </c>
      <c r="C26" s="35">
        <f>+'2018'!E66</f>
        <v>703227.05000000016</v>
      </c>
      <c r="D26" s="38">
        <f t="shared" si="2"/>
        <v>2.363494099487173E-2</v>
      </c>
    </row>
    <row r="27" spans="2:10" x14ac:dyDescent="0.25">
      <c r="B27" s="20">
        <v>2019</v>
      </c>
      <c r="C27" s="35">
        <f>+'2019'!E23</f>
        <v>105442.90000000001</v>
      </c>
      <c r="D27" s="38">
        <f t="shared" si="2"/>
        <v>3.5438578760987084E-3</v>
      </c>
    </row>
    <row r="28" spans="2:10" x14ac:dyDescent="0.25">
      <c r="B28" s="20">
        <v>2020</v>
      </c>
      <c r="C28" s="35">
        <f>+'2020'!E18</f>
        <v>28767.600000000002</v>
      </c>
      <c r="D28" s="38">
        <f t="shared" si="2"/>
        <v>9.6685775748255411E-4</v>
      </c>
    </row>
    <row r="29" spans="2:10" x14ac:dyDescent="0.25">
      <c r="B29" s="20">
        <v>2021</v>
      </c>
      <c r="C29" s="35">
        <f>+'2021'!E14</f>
        <v>20946.550000000003</v>
      </c>
      <c r="D29" s="38">
        <f t="shared" si="2"/>
        <v>7.0399805197500639E-4</v>
      </c>
    </row>
    <row r="30" spans="2:10" x14ac:dyDescent="0.25">
      <c r="B30" s="20">
        <v>2022</v>
      </c>
      <c r="C30" s="35">
        <f>+'2022'!E15</f>
        <v>63106.85</v>
      </c>
      <c r="D30" s="38">
        <f t="shared" si="2"/>
        <v>2.120974550285318E-3</v>
      </c>
    </row>
    <row r="31" spans="2:10" x14ac:dyDescent="0.25">
      <c r="B31" s="40" t="s">
        <v>12</v>
      </c>
      <c r="C31" s="35">
        <f>SUM(C21:C30)</f>
        <v>29753704.490000002</v>
      </c>
      <c r="D31" s="37">
        <f>SUM(D21:D30)</f>
        <v>0.99999999999999989</v>
      </c>
    </row>
    <row r="35" spans="1:6" x14ac:dyDescent="0.25">
      <c r="B35" t="s">
        <v>1908</v>
      </c>
    </row>
    <row r="36" spans="1:6" x14ac:dyDescent="0.25">
      <c r="B36" s="20" t="s">
        <v>1899</v>
      </c>
      <c r="C36" s="35">
        <f>+I17</f>
        <v>2253704.4899999984</v>
      </c>
      <c r="D36" s="35"/>
    </row>
    <row r="37" spans="1:6" x14ac:dyDescent="0.25">
      <c r="B37" s="20" t="s">
        <v>1900</v>
      </c>
      <c r="C37" s="35">
        <v>252726.24</v>
      </c>
      <c r="D37" s="37">
        <v>0.4</v>
      </c>
    </row>
    <row r="38" spans="1:6" x14ac:dyDescent="0.25">
      <c r="B38" s="20" t="s">
        <v>1901</v>
      </c>
      <c r="C38" s="35">
        <v>631815.6</v>
      </c>
      <c r="D38" s="37">
        <v>1</v>
      </c>
    </row>
    <row r="39" spans="1:6" x14ac:dyDescent="0.25">
      <c r="B39" s="20" t="s">
        <v>1902</v>
      </c>
      <c r="C39" s="35">
        <v>442270.92</v>
      </c>
      <c r="D39" s="35" t="s">
        <v>1903</v>
      </c>
    </row>
    <row r="40" spans="1:6" ht="8.4499999999999993" customHeight="1" x14ac:dyDescent="0.25">
      <c r="B40" s="20"/>
      <c r="C40" s="35"/>
      <c r="D40" s="35"/>
    </row>
    <row r="41" spans="1:6" x14ac:dyDescent="0.25">
      <c r="B41" s="20" t="s">
        <v>1909</v>
      </c>
      <c r="C41" s="35">
        <f>+C36+C37</f>
        <v>2506430.7299999986</v>
      </c>
      <c r="D41" s="38">
        <f>+C41*J16/I16</f>
        <v>9.1142935636363581E-2</v>
      </c>
    </row>
    <row r="42" spans="1:6" x14ac:dyDescent="0.25">
      <c r="B42" s="20" t="s">
        <v>1910</v>
      </c>
      <c r="C42" s="35">
        <f>+C36+C38</f>
        <v>2885520.0899999985</v>
      </c>
      <c r="D42" s="38">
        <f>+C42*J16/I16</f>
        <v>0.10492800327272722</v>
      </c>
    </row>
    <row r="43" spans="1:6" s="1" customFormat="1" x14ac:dyDescent="0.25">
      <c r="A43"/>
      <c r="B43" s="20" t="s">
        <v>1911</v>
      </c>
      <c r="C43" s="35">
        <f>+C36+C39</f>
        <v>2695975.4099999983</v>
      </c>
      <c r="D43" s="38">
        <f>+C43*J16/I16</f>
        <v>9.8035469454545388E-2</v>
      </c>
      <c r="E43"/>
      <c r="F43"/>
    </row>
    <row r="44" spans="1:6" s="1" customFormat="1" x14ac:dyDescent="0.25">
      <c r="A44"/>
      <c r="B44" s="56" t="s">
        <v>1915</v>
      </c>
      <c r="D44" s="55"/>
      <c r="E44"/>
      <c r="F44"/>
    </row>
    <row r="45" spans="1:6" s="1" customFormat="1" x14ac:dyDescent="0.25">
      <c r="A45"/>
      <c r="B45"/>
      <c r="E45"/>
      <c r="F45"/>
    </row>
    <row r="46" spans="1:6" s="1" customFormat="1" x14ac:dyDescent="0.25">
      <c r="A46"/>
      <c r="B46" t="s">
        <v>1907</v>
      </c>
      <c r="E46"/>
      <c r="F46"/>
    </row>
    <row r="47" spans="1:6" s="1" customFormat="1" x14ac:dyDescent="0.25">
      <c r="A47"/>
      <c r="B47" s="20"/>
      <c r="C47" s="21" t="s">
        <v>1905</v>
      </c>
      <c r="D47" s="21" t="s">
        <v>17</v>
      </c>
      <c r="E47" s="36" t="s">
        <v>1904</v>
      </c>
      <c r="F47" s="36" t="s">
        <v>1887</v>
      </c>
    </row>
    <row r="48" spans="1:6" s="1" customFormat="1" x14ac:dyDescent="0.25">
      <c r="A48"/>
      <c r="B48" s="22" t="s">
        <v>1885</v>
      </c>
      <c r="C48" s="23">
        <f>841895.9+681.5</f>
        <v>842577.4</v>
      </c>
      <c r="D48" s="23">
        <v>0</v>
      </c>
      <c r="E48" s="23">
        <f>+C48-D48</f>
        <v>842577.4</v>
      </c>
      <c r="F48" s="41">
        <f>+E48*$F$56/$E$56</f>
        <v>2.8739320239194795E-2</v>
      </c>
    </row>
    <row r="49" spans="1:6" s="1" customFormat="1" x14ac:dyDescent="0.25">
      <c r="A49"/>
      <c r="B49" s="24" t="s">
        <v>1883</v>
      </c>
      <c r="C49" s="25">
        <v>418935.65</v>
      </c>
      <c r="D49" s="25">
        <v>0</v>
      </c>
      <c r="E49" s="25">
        <f t="shared" ref="E49:E55" si="3">+C49-D49</f>
        <v>418935.65</v>
      </c>
      <c r="F49" s="42">
        <f t="shared" ref="F49:F55" si="4">+E49*$F$56/$E$56</f>
        <v>1.4289400362465485E-2</v>
      </c>
    </row>
    <row r="50" spans="1:6" s="1" customFormat="1" x14ac:dyDescent="0.25">
      <c r="A50"/>
      <c r="B50" s="26" t="s">
        <v>1881</v>
      </c>
      <c r="C50" s="27">
        <v>496794.55</v>
      </c>
      <c r="D50" s="27">
        <v>430800</v>
      </c>
      <c r="E50" s="27">
        <f t="shared" si="3"/>
        <v>65994.549999999988</v>
      </c>
      <c r="F50" s="43">
        <f t="shared" si="4"/>
        <v>2.2509961773144551E-3</v>
      </c>
    </row>
    <row r="51" spans="1:6" s="1" customFormat="1" x14ac:dyDescent="0.25">
      <c r="A51"/>
      <c r="B51" s="28" t="s">
        <v>1906</v>
      </c>
      <c r="C51" s="29">
        <v>264588.84999999998</v>
      </c>
      <c r="D51" s="29">
        <f>178000+61700</f>
        <v>239700</v>
      </c>
      <c r="E51" s="29">
        <f t="shared" si="3"/>
        <v>24888.849999999977</v>
      </c>
      <c r="F51" s="44">
        <f t="shared" si="4"/>
        <v>8.4892928594486707E-4</v>
      </c>
    </row>
    <row r="52" spans="1:6" s="1" customFormat="1" x14ac:dyDescent="0.25">
      <c r="A52"/>
      <c r="B52" s="51" t="s">
        <v>1912</v>
      </c>
      <c r="C52" s="52">
        <f>+C37</f>
        <v>252726.24</v>
      </c>
      <c r="D52" s="52">
        <v>0</v>
      </c>
      <c r="E52" s="52">
        <f>+C52-D52</f>
        <v>252726.24</v>
      </c>
      <c r="F52" s="53">
        <f t="shared" si="4"/>
        <v>8.6201936394301581E-3</v>
      </c>
    </row>
    <row r="53" spans="1:6" s="1" customFormat="1" x14ac:dyDescent="0.25">
      <c r="A53"/>
      <c r="B53" s="30" t="s">
        <v>1882</v>
      </c>
      <c r="C53" s="31">
        <v>54444.3</v>
      </c>
      <c r="D53" s="31">
        <v>18000</v>
      </c>
      <c r="E53" s="31">
        <f t="shared" si="3"/>
        <v>36444.300000000003</v>
      </c>
      <c r="F53" s="45">
        <f t="shared" si="4"/>
        <v>1.2430720413261582E-3</v>
      </c>
    </row>
    <row r="54" spans="1:6" s="1" customFormat="1" x14ac:dyDescent="0.25">
      <c r="A54"/>
      <c r="B54" s="32" t="s">
        <v>1916</v>
      </c>
      <c r="C54" s="33">
        <v>77285.649999999994</v>
      </c>
      <c r="D54" s="33">
        <v>0</v>
      </c>
      <c r="E54" s="33">
        <f t="shared" si="3"/>
        <v>77285.649999999994</v>
      </c>
      <c r="F54" s="46">
        <f t="shared" si="4"/>
        <v>2.6361222663274912E-3</v>
      </c>
    </row>
    <row r="55" spans="1:6" s="1" customFormat="1" x14ac:dyDescent="0.25">
      <c r="A55"/>
      <c r="B55" s="34" t="s">
        <v>1884</v>
      </c>
      <c r="C55" s="35">
        <f>27592126.13-3998.04+10950</f>
        <v>27599078.09</v>
      </c>
      <c r="D55" s="35">
        <f>+'Feuil1 (2)'!D56+'Feuil1 (2)'!D57+'Feuil1 (2)'!D59+'2017'!F175</f>
        <v>0</v>
      </c>
      <c r="E55" s="35">
        <f t="shared" si="3"/>
        <v>27599078.09</v>
      </c>
      <c r="F55" s="38">
        <f t="shared" si="4"/>
        <v>0.94137196598799655</v>
      </c>
    </row>
    <row r="56" spans="1:6" s="1" customFormat="1" x14ac:dyDescent="0.25">
      <c r="A56"/>
      <c r="B56" s="36" t="s">
        <v>12</v>
      </c>
      <c r="C56" s="21">
        <f>SUM(C48:C55)</f>
        <v>30006430.73</v>
      </c>
      <c r="D56" s="21">
        <f>SUM(D48:D55)</f>
        <v>688500</v>
      </c>
      <c r="E56" s="21">
        <f>+C56-D56</f>
        <v>29317930.73</v>
      </c>
      <c r="F56" s="54">
        <v>1</v>
      </c>
    </row>
    <row r="57" spans="1:6" s="1" customFormat="1" x14ac:dyDescent="0.25">
      <c r="A57"/>
      <c r="B57"/>
      <c r="E57"/>
      <c r="F57"/>
    </row>
    <row r="58" spans="1:6" s="1" customFormat="1" x14ac:dyDescent="0.25">
      <c r="A58"/>
      <c r="B58" s="20"/>
      <c r="C58" s="21" t="s">
        <v>1905</v>
      </c>
      <c r="D58" s="21" t="s">
        <v>17</v>
      </c>
      <c r="E58" s="36" t="s">
        <v>1904</v>
      </c>
      <c r="F58" s="36" t="s">
        <v>1887</v>
      </c>
    </row>
    <row r="59" spans="1:6" s="1" customFormat="1" x14ac:dyDescent="0.25">
      <c r="A59"/>
      <c r="B59" s="22" t="s">
        <v>1885</v>
      </c>
      <c r="C59" s="23">
        <f>841895.9+681.5</f>
        <v>842577.4</v>
      </c>
      <c r="D59" s="23">
        <v>0</v>
      </c>
      <c r="E59" s="23">
        <f>+C59-D59</f>
        <v>842577.4</v>
      </c>
      <c r="F59" s="41">
        <f>+E59*$F$67/$E$67</f>
        <v>2.8372456140261852E-2</v>
      </c>
    </row>
    <row r="60" spans="1:6" s="1" customFormat="1" x14ac:dyDescent="0.25">
      <c r="A60"/>
      <c r="B60" s="24" t="s">
        <v>1883</v>
      </c>
      <c r="C60" s="25">
        <v>418935.65</v>
      </c>
      <c r="D60" s="25">
        <v>0</v>
      </c>
      <c r="E60" s="25">
        <f t="shared" ref="E60:E62" si="5">+C60-D60</f>
        <v>418935.65</v>
      </c>
      <c r="F60" s="42">
        <f t="shared" ref="F60:F66" si="6">+E60*$F$67/$E$67</f>
        <v>1.4106992847442965E-2</v>
      </c>
    </row>
    <row r="61" spans="1:6" s="1" customFormat="1" x14ac:dyDescent="0.25">
      <c r="A61"/>
      <c r="B61" s="26" t="s">
        <v>1881</v>
      </c>
      <c r="C61" s="27">
        <v>496794.55</v>
      </c>
      <c r="D61" s="27">
        <v>430800</v>
      </c>
      <c r="E61" s="27">
        <f t="shared" si="5"/>
        <v>65994.549999999988</v>
      </c>
      <c r="F61" s="43">
        <f t="shared" si="6"/>
        <v>2.2222616882096734E-3</v>
      </c>
    </row>
    <row r="62" spans="1:6" s="1" customFormat="1" x14ac:dyDescent="0.25">
      <c r="A62"/>
      <c r="B62" s="28" t="s">
        <v>1906</v>
      </c>
      <c r="C62" s="29">
        <v>264588.84999999998</v>
      </c>
      <c r="D62" s="29">
        <f>178000+61700</f>
        <v>239700</v>
      </c>
      <c r="E62" s="29">
        <f t="shared" si="5"/>
        <v>24888.849999999977</v>
      </c>
      <c r="F62" s="44">
        <f t="shared" si="6"/>
        <v>8.380925064054121E-4</v>
      </c>
    </row>
    <row r="63" spans="1:6" s="1" customFormat="1" x14ac:dyDescent="0.25">
      <c r="A63"/>
      <c r="B63" s="51" t="s">
        <v>1913</v>
      </c>
      <c r="C63" s="52">
        <f>+C38</f>
        <v>631815.6</v>
      </c>
      <c r="D63" s="52">
        <v>0</v>
      </c>
      <c r="E63" s="52">
        <f>+C63-D63</f>
        <v>631815.6</v>
      </c>
      <c r="F63" s="53">
        <f t="shared" si="6"/>
        <v>2.1275387162927969E-2</v>
      </c>
    </row>
    <row r="64" spans="1:6" s="1" customFormat="1" x14ac:dyDescent="0.25">
      <c r="A64"/>
      <c r="B64" s="30" t="s">
        <v>1882</v>
      </c>
      <c r="C64" s="31">
        <v>54444.3</v>
      </c>
      <c r="D64" s="31">
        <v>18000</v>
      </c>
      <c r="E64" s="31">
        <f t="shared" ref="E64:E67" si="7">+C64-D64</f>
        <v>36444.300000000003</v>
      </c>
      <c r="F64" s="45">
        <f t="shared" si="6"/>
        <v>1.227203937955783E-3</v>
      </c>
    </row>
    <row r="65" spans="1:6" s="1" customFormat="1" x14ac:dyDescent="0.25">
      <c r="A65"/>
      <c r="B65" s="32" t="s">
        <v>1916</v>
      </c>
      <c r="C65" s="33">
        <v>77285.649999999994</v>
      </c>
      <c r="D65" s="33">
        <v>0</v>
      </c>
      <c r="E65" s="33">
        <f t="shared" si="7"/>
        <v>77285.649999999994</v>
      </c>
      <c r="F65" s="46">
        <f t="shared" si="6"/>
        <v>2.6024715532325317E-3</v>
      </c>
    </row>
    <row r="66" spans="1:6" s="1" customFormat="1" x14ac:dyDescent="0.25">
      <c r="A66"/>
      <c r="B66" s="34" t="s">
        <v>1884</v>
      </c>
      <c r="C66" s="35">
        <f>27592126.13-3998.04+10950</f>
        <v>27599078.09</v>
      </c>
      <c r="D66" s="35">
        <f>+'Feuil1 (2)'!D67+'Feuil1 (2)'!D68+'Feuil1 (2)'!D70+'2017'!F186</f>
        <v>0</v>
      </c>
      <c r="E66" s="35">
        <f t="shared" si="7"/>
        <v>27599078.09</v>
      </c>
      <c r="F66" s="38">
        <f t="shared" si="6"/>
        <v>0.92935513416356386</v>
      </c>
    </row>
    <row r="67" spans="1:6" s="1" customFormat="1" x14ac:dyDescent="0.25">
      <c r="A67"/>
      <c r="B67" s="36" t="s">
        <v>12</v>
      </c>
      <c r="C67" s="21">
        <f>SUM(C59:C66)</f>
        <v>30385520.09</v>
      </c>
      <c r="D67" s="21">
        <f>SUM(D59:D66)</f>
        <v>688500</v>
      </c>
      <c r="E67" s="21">
        <f t="shared" si="7"/>
        <v>29697020.09</v>
      </c>
      <c r="F67" s="37">
        <v>1</v>
      </c>
    </row>
    <row r="68" spans="1:6" s="1" customFormat="1" x14ac:dyDescent="0.25">
      <c r="A68"/>
      <c r="B68"/>
      <c r="E68"/>
      <c r="F68"/>
    </row>
    <row r="69" spans="1:6" s="1" customFormat="1" x14ac:dyDescent="0.25">
      <c r="A69"/>
      <c r="B69" s="20"/>
      <c r="C69" s="21" t="s">
        <v>1905</v>
      </c>
      <c r="D69" s="21" t="s">
        <v>17</v>
      </c>
      <c r="E69" s="36" t="s">
        <v>1904</v>
      </c>
      <c r="F69" s="36" t="s">
        <v>1887</v>
      </c>
    </row>
    <row r="70" spans="1:6" s="1" customFormat="1" x14ac:dyDescent="0.25">
      <c r="A70"/>
      <c r="B70" s="22" t="s">
        <v>1885</v>
      </c>
      <c r="C70" s="23">
        <f>841895.9+681.5</f>
        <v>842577.4</v>
      </c>
      <c r="D70" s="23">
        <v>0</v>
      </c>
      <c r="E70" s="23">
        <f>+C70-D70</f>
        <v>842577.4</v>
      </c>
      <c r="F70" s="41">
        <f>+E70*$F$78/$E$78</f>
        <v>2.8554709892749854E-2</v>
      </c>
    </row>
    <row r="71" spans="1:6" s="1" customFormat="1" x14ac:dyDescent="0.25">
      <c r="A71"/>
      <c r="B71" s="24" t="s">
        <v>1883</v>
      </c>
      <c r="C71" s="25">
        <v>418935.65</v>
      </c>
      <c r="D71" s="25">
        <v>0</v>
      </c>
      <c r="E71" s="25">
        <f t="shared" ref="E71:E73" si="8">+C71-D71</f>
        <v>418935.65</v>
      </c>
      <c r="F71" s="42">
        <f t="shared" ref="F71:F77" si="9">+E71*$F$78/$E$78</f>
        <v>1.4197610747072721E-2</v>
      </c>
    </row>
    <row r="72" spans="1:6" s="1" customFormat="1" x14ac:dyDescent="0.25">
      <c r="A72"/>
      <c r="B72" s="26" t="s">
        <v>1881</v>
      </c>
      <c r="C72" s="27">
        <v>496794.55</v>
      </c>
      <c r="D72" s="27">
        <v>430800</v>
      </c>
      <c r="E72" s="27">
        <f t="shared" si="8"/>
        <v>65994.549999999988</v>
      </c>
      <c r="F72" s="43">
        <f t="shared" si="9"/>
        <v>2.2365366431055171E-3</v>
      </c>
    </row>
    <row r="73" spans="1:6" s="1" customFormat="1" x14ac:dyDescent="0.25">
      <c r="A73"/>
      <c r="B73" s="28" t="s">
        <v>1906</v>
      </c>
      <c r="C73" s="29">
        <v>264588.84999999998</v>
      </c>
      <c r="D73" s="29">
        <f>178000+61700</f>
        <v>239700</v>
      </c>
      <c r="E73" s="29">
        <f t="shared" si="8"/>
        <v>24888.849999999977</v>
      </c>
      <c r="F73" s="44">
        <f t="shared" si="9"/>
        <v>8.4347609052197047E-4</v>
      </c>
    </row>
    <row r="74" spans="1:6" s="1" customFormat="1" x14ac:dyDescent="0.25">
      <c r="A74"/>
      <c r="B74" s="51" t="s">
        <v>1914</v>
      </c>
      <c r="C74" s="52">
        <f>+C39</f>
        <v>442270.92</v>
      </c>
      <c r="D74" s="52">
        <v>0</v>
      </c>
      <c r="E74" s="52">
        <f>+C74-D74</f>
        <v>442270.92</v>
      </c>
      <c r="F74" s="53">
        <f t="shared" si="9"/>
        <v>1.4988436450585523E-2</v>
      </c>
    </row>
    <row r="75" spans="1:6" s="1" customFormat="1" x14ac:dyDescent="0.25">
      <c r="A75"/>
      <c r="B75" s="30" t="s">
        <v>1882</v>
      </c>
      <c r="C75" s="31">
        <v>54444.3</v>
      </c>
      <c r="D75" s="31">
        <v>18000</v>
      </c>
      <c r="E75" s="31">
        <f t="shared" ref="E75:E78" si="10">+C75-D75</f>
        <v>36444.300000000003</v>
      </c>
      <c r="F75" s="45">
        <f t="shared" si="9"/>
        <v>1.2350870243426225E-3</v>
      </c>
    </row>
    <row r="76" spans="1:6" s="1" customFormat="1" x14ac:dyDescent="0.25">
      <c r="A76"/>
      <c r="B76" s="32" t="s">
        <v>1916</v>
      </c>
      <c r="C76" s="33">
        <v>77285.649999999994</v>
      </c>
      <c r="D76" s="33">
        <v>0</v>
      </c>
      <c r="E76" s="33">
        <f t="shared" si="10"/>
        <v>77285.649999999994</v>
      </c>
      <c r="F76" s="46">
        <f t="shared" si="9"/>
        <v>2.6191888301568527E-3</v>
      </c>
    </row>
    <row r="77" spans="1:6" s="1" customFormat="1" x14ac:dyDescent="0.25">
      <c r="A77"/>
      <c r="B77" s="34" t="s">
        <v>1884</v>
      </c>
      <c r="C77" s="35">
        <f>27592126.13-3998.04+10950</f>
        <v>27599078.09</v>
      </c>
      <c r="D77" s="35">
        <f>+'Feuil1 (2)'!D78+'Feuil1 (2)'!D79+'Feuil1 (2)'!D81+'2017'!F197</f>
        <v>0</v>
      </c>
      <c r="E77" s="35">
        <f t="shared" si="10"/>
        <v>27599078.09</v>
      </c>
      <c r="F77" s="38">
        <f t="shared" si="9"/>
        <v>0.9353249543214649</v>
      </c>
    </row>
    <row r="78" spans="1:6" s="1" customFormat="1" x14ac:dyDescent="0.25">
      <c r="A78"/>
      <c r="B78" s="36" t="s">
        <v>12</v>
      </c>
      <c r="C78" s="21">
        <f>SUM(C70:C77)</f>
        <v>30195975.41</v>
      </c>
      <c r="D78" s="21">
        <f>SUM(D70:D77)</f>
        <v>688500</v>
      </c>
      <c r="E78" s="21">
        <f t="shared" si="10"/>
        <v>29507475.41</v>
      </c>
      <c r="F78" s="37">
        <v>1</v>
      </c>
    </row>
    <row r="79" spans="1:6" s="1" customFormat="1" x14ac:dyDescent="0.25">
      <c r="A79"/>
      <c r="B79"/>
      <c r="E79"/>
      <c r="F79"/>
    </row>
    <row r="80" spans="1:6" s="1" customFormat="1" x14ac:dyDescent="0.25">
      <c r="A80"/>
      <c r="B80"/>
      <c r="F80"/>
    </row>
    <row r="81" spans="1:6" s="1" customFormat="1" x14ac:dyDescent="0.25">
      <c r="A81"/>
      <c r="B81"/>
      <c r="E81"/>
      <c r="F81"/>
    </row>
    <row r="82" spans="1:6" s="1" customFormat="1" x14ac:dyDescent="0.25">
      <c r="A82"/>
      <c r="B82"/>
      <c r="E82"/>
      <c r="F82"/>
    </row>
    <row r="83" spans="1:6" s="1" customFormat="1" x14ac:dyDescent="0.25">
      <c r="A83"/>
      <c r="B83"/>
      <c r="E83"/>
      <c r="F83"/>
    </row>
    <row r="84" spans="1:6" s="1" customFormat="1" x14ac:dyDescent="0.25">
      <c r="A84"/>
      <c r="B84"/>
      <c r="E84"/>
      <c r="F84"/>
    </row>
    <row r="85" spans="1:6" s="1" customFormat="1" x14ac:dyDescent="0.25">
      <c r="A85"/>
      <c r="B85"/>
      <c r="E85"/>
      <c r="F85"/>
    </row>
    <row r="86" spans="1:6" s="1" customFormat="1" x14ac:dyDescent="0.25">
      <c r="A86"/>
      <c r="B86"/>
      <c r="E86"/>
      <c r="F86"/>
    </row>
    <row r="87" spans="1:6" s="1" customFormat="1" x14ac:dyDescent="0.25">
      <c r="A87"/>
      <c r="B87"/>
      <c r="E87"/>
      <c r="F87"/>
    </row>
    <row r="88" spans="1:6" s="1" customFormat="1" x14ac:dyDescent="0.25">
      <c r="A88"/>
      <c r="B88"/>
      <c r="E88"/>
      <c r="F88"/>
    </row>
    <row r="89" spans="1:6" s="1" customFormat="1" x14ac:dyDescent="0.25">
      <c r="A89"/>
      <c r="B89"/>
      <c r="E89"/>
      <c r="F89"/>
    </row>
    <row r="90" spans="1:6" s="1" customFormat="1" x14ac:dyDescent="0.25">
      <c r="A90"/>
      <c r="B90"/>
      <c r="E90"/>
      <c r="F90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1:6" x14ac:dyDescent="0.25">
      <c r="D161"/>
    </row>
    <row r="162" spans="1:6" x14ac:dyDescent="0.25">
      <c r="D162"/>
    </row>
    <row r="163" spans="1:6" x14ac:dyDescent="0.25">
      <c r="D163"/>
    </row>
    <row r="164" spans="1:6" x14ac:dyDescent="0.25">
      <c r="D164"/>
    </row>
    <row r="165" spans="1:6" x14ac:dyDescent="0.25">
      <c r="D165"/>
    </row>
    <row r="166" spans="1:6" x14ac:dyDescent="0.25">
      <c r="D166"/>
    </row>
    <row r="167" spans="1:6" x14ac:dyDescent="0.25">
      <c r="D167"/>
    </row>
    <row r="168" spans="1:6" x14ac:dyDescent="0.25">
      <c r="D168"/>
    </row>
    <row r="169" spans="1:6" x14ac:dyDescent="0.25">
      <c r="D169"/>
    </row>
    <row r="170" spans="1:6" x14ac:dyDescent="0.25">
      <c r="D170"/>
    </row>
    <row r="171" spans="1:6" s="1" customFormat="1" x14ac:dyDescent="0.25">
      <c r="A171"/>
      <c r="B171"/>
      <c r="D171"/>
      <c r="E171"/>
      <c r="F171"/>
    </row>
    <row r="172" spans="1:6" s="1" customFormat="1" x14ac:dyDescent="0.25">
      <c r="A172"/>
      <c r="B172"/>
      <c r="D172"/>
      <c r="E172"/>
      <c r="F172"/>
    </row>
    <row r="173" spans="1:6" s="1" customFormat="1" x14ac:dyDescent="0.25">
      <c r="A173"/>
      <c r="B173"/>
      <c r="D173"/>
      <c r="E173"/>
      <c r="F173"/>
    </row>
    <row r="174" spans="1:6" s="1" customFormat="1" x14ac:dyDescent="0.25">
      <c r="A174"/>
      <c r="B174"/>
      <c r="D174"/>
      <c r="E174"/>
      <c r="F174"/>
    </row>
    <row r="175" spans="1:6" s="1" customFormat="1" x14ac:dyDescent="0.25">
      <c r="A175"/>
      <c r="B175"/>
      <c r="D175"/>
      <c r="E175"/>
      <c r="F175"/>
    </row>
    <row r="176" spans="1:6" s="1" customFormat="1" x14ac:dyDescent="0.25">
      <c r="A176"/>
      <c r="B176"/>
      <c r="D176"/>
      <c r="E176"/>
      <c r="F176"/>
    </row>
    <row r="177" spans="1:6" s="1" customFormat="1" x14ac:dyDescent="0.25">
      <c r="A177"/>
      <c r="B177"/>
      <c r="D177"/>
      <c r="E177"/>
      <c r="F177"/>
    </row>
    <row r="178" spans="1:6" s="1" customFormat="1" x14ac:dyDescent="0.25">
      <c r="A178"/>
      <c r="B178"/>
      <c r="D178"/>
      <c r="E178"/>
      <c r="F178"/>
    </row>
    <row r="179" spans="1:6" s="1" customFormat="1" x14ac:dyDescent="0.25">
      <c r="A179"/>
      <c r="B179"/>
      <c r="D179"/>
      <c r="E179"/>
      <c r="F179"/>
    </row>
    <row r="180" spans="1:6" s="1" customFormat="1" x14ac:dyDescent="0.25">
      <c r="A180"/>
      <c r="B180"/>
      <c r="D180"/>
      <c r="E180"/>
      <c r="F180"/>
    </row>
    <row r="181" spans="1:6" s="1" customFormat="1" x14ac:dyDescent="0.25">
      <c r="A181"/>
      <c r="B181"/>
      <c r="D181"/>
      <c r="E181"/>
      <c r="F181"/>
    </row>
    <row r="182" spans="1:6" s="1" customFormat="1" x14ac:dyDescent="0.25">
      <c r="A182"/>
      <c r="B182"/>
      <c r="D182"/>
      <c r="E182"/>
      <c r="F182"/>
    </row>
    <row r="183" spans="1:6" s="1" customFormat="1" x14ac:dyDescent="0.25">
      <c r="A183"/>
      <c r="B183"/>
      <c r="D183"/>
      <c r="E183"/>
      <c r="F183"/>
    </row>
    <row r="184" spans="1:6" s="1" customFormat="1" x14ac:dyDescent="0.25">
      <c r="A184"/>
      <c r="B184"/>
      <c r="D184"/>
      <c r="E184"/>
      <c r="F184"/>
    </row>
    <row r="185" spans="1:6" s="1" customFormat="1" x14ac:dyDescent="0.25">
      <c r="A185"/>
      <c r="B185"/>
      <c r="D185"/>
      <c r="E185"/>
      <c r="F185"/>
    </row>
    <row r="186" spans="1:6" s="1" customFormat="1" x14ac:dyDescent="0.25">
      <c r="A186"/>
      <c r="B186"/>
      <c r="D186"/>
      <c r="E186"/>
      <c r="F186"/>
    </row>
    <row r="187" spans="1:6" x14ac:dyDescent="0.25">
      <c r="D187"/>
    </row>
    <row r="188" spans="1:6" x14ac:dyDescent="0.25">
      <c r="D188"/>
    </row>
    <row r="189" spans="1:6" x14ac:dyDescent="0.25">
      <c r="D189"/>
    </row>
    <row r="190" spans="1:6" x14ac:dyDescent="0.25">
      <c r="D190"/>
    </row>
    <row r="191" spans="1:6" x14ac:dyDescent="0.25">
      <c r="D191"/>
    </row>
    <row r="192" spans="1:6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2" spans="4:4" x14ac:dyDescent="0.25">
      <c r="D342"/>
    </row>
    <row r="343" spans="4:4" x14ac:dyDescent="0.25">
      <c r="D343" s="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1:6" x14ac:dyDescent="0.25">
      <c r="D401"/>
    </row>
    <row r="402" spans="1:6" x14ac:dyDescent="0.25">
      <c r="D402"/>
    </row>
    <row r="403" spans="1:6" x14ac:dyDescent="0.25">
      <c r="D403"/>
    </row>
    <row r="404" spans="1:6" x14ac:dyDescent="0.25">
      <c r="D404"/>
    </row>
    <row r="405" spans="1:6" x14ac:dyDescent="0.25">
      <c r="D405"/>
    </row>
    <row r="406" spans="1:6" x14ac:dyDescent="0.25">
      <c r="D406"/>
    </row>
    <row r="407" spans="1:6" x14ac:dyDescent="0.25">
      <c r="D407"/>
    </row>
    <row r="408" spans="1:6" x14ac:dyDescent="0.25">
      <c r="D408"/>
    </row>
    <row r="409" spans="1:6" x14ac:dyDescent="0.25">
      <c r="D409"/>
    </row>
    <row r="410" spans="1:6" x14ac:dyDescent="0.25">
      <c r="D410"/>
    </row>
    <row r="411" spans="1:6" s="1" customFormat="1" x14ac:dyDescent="0.25">
      <c r="A411"/>
      <c r="B411"/>
      <c r="D411"/>
      <c r="E411"/>
      <c r="F411"/>
    </row>
    <row r="412" spans="1:6" s="1" customFormat="1" x14ac:dyDescent="0.25">
      <c r="A412"/>
      <c r="B412"/>
      <c r="D412"/>
      <c r="E412"/>
      <c r="F412"/>
    </row>
    <row r="413" spans="1:6" s="1" customFormat="1" x14ac:dyDescent="0.25">
      <c r="A413"/>
      <c r="B413"/>
      <c r="D413"/>
      <c r="E413"/>
      <c r="F413"/>
    </row>
    <row r="414" spans="1:6" s="1" customFormat="1" x14ac:dyDescent="0.25">
      <c r="A414"/>
      <c r="B414"/>
      <c r="D414"/>
      <c r="E414"/>
      <c r="F414"/>
    </row>
    <row r="415" spans="1:6" s="1" customFormat="1" x14ac:dyDescent="0.25">
      <c r="A415"/>
      <c r="B415"/>
      <c r="D415"/>
      <c r="E415"/>
      <c r="F415"/>
    </row>
    <row r="416" spans="1:6" s="1" customFormat="1" x14ac:dyDescent="0.25">
      <c r="A416"/>
      <c r="B416"/>
      <c r="D416"/>
      <c r="E416"/>
      <c r="F416"/>
    </row>
    <row r="417" spans="1:6" s="1" customFormat="1" x14ac:dyDescent="0.25">
      <c r="A417"/>
      <c r="B417"/>
      <c r="D417"/>
      <c r="E417"/>
      <c r="F417"/>
    </row>
    <row r="418" spans="1:6" s="1" customFormat="1" x14ac:dyDescent="0.25">
      <c r="A418"/>
      <c r="B418"/>
      <c r="D418"/>
      <c r="E418"/>
      <c r="F418"/>
    </row>
    <row r="419" spans="1:6" s="1" customFormat="1" x14ac:dyDescent="0.25">
      <c r="A419"/>
      <c r="B419"/>
      <c r="D419"/>
      <c r="E419"/>
      <c r="F419"/>
    </row>
    <row r="420" spans="1:6" s="1" customFormat="1" x14ac:dyDescent="0.25">
      <c r="A420"/>
      <c r="B420"/>
      <c r="E420"/>
      <c r="F420"/>
    </row>
    <row r="421" spans="1:6" s="1" customFormat="1" x14ac:dyDescent="0.25">
      <c r="A421"/>
      <c r="B421"/>
      <c r="E421"/>
      <c r="F421"/>
    </row>
    <row r="422" spans="1:6" s="1" customFormat="1" x14ac:dyDescent="0.25">
      <c r="A422"/>
      <c r="B422"/>
      <c r="E422"/>
      <c r="F422"/>
    </row>
    <row r="423" spans="1:6" x14ac:dyDescent="0.25">
      <c r="D423"/>
    </row>
    <row r="424" spans="1:6" s="1" customFormat="1" x14ac:dyDescent="0.25">
      <c r="A424"/>
      <c r="B424"/>
      <c r="D424"/>
      <c r="E424"/>
      <c r="F424"/>
    </row>
    <row r="425" spans="1:6" x14ac:dyDescent="0.25">
      <c r="D425"/>
    </row>
    <row r="426" spans="1:6" x14ac:dyDescent="0.25">
      <c r="D426"/>
    </row>
    <row r="427" spans="1:6" x14ac:dyDescent="0.25">
      <c r="D427"/>
    </row>
    <row r="428" spans="1:6" x14ac:dyDescent="0.25">
      <c r="D428"/>
    </row>
    <row r="429" spans="1:6" x14ac:dyDescent="0.25">
      <c r="D429"/>
    </row>
    <row r="430" spans="1:6" x14ac:dyDescent="0.25">
      <c r="D430"/>
    </row>
    <row r="431" spans="1:6" x14ac:dyDescent="0.25">
      <c r="D431"/>
    </row>
    <row r="432" spans="1:6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  <row r="591" spans="4:4" x14ac:dyDescent="0.25">
      <c r="D591"/>
    </row>
    <row r="592" spans="4:4" x14ac:dyDescent="0.25">
      <c r="D592"/>
    </row>
    <row r="593" spans="4:4" x14ac:dyDescent="0.25">
      <c r="D593"/>
    </row>
    <row r="594" spans="4:4" x14ac:dyDescent="0.25">
      <c r="D594"/>
    </row>
    <row r="595" spans="4:4" x14ac:dyDescent="0.25">
      <c r="D595"/>
    </row>
    <row r="596" spans="4:4" x14ac:dyDescent="0.25">
      <c r="D596"/>
    </row>
    <row r="597" spans="4:4" x14ac:dyDescent="0.25">
      <c r="D597"/>
    </row>
    <row r="598" spans="4:4" x14ac:dyDescent="0.25">
      <c r="D598"/>
    </row>
    <row r="599" spans="4:4" x14ac:dyDescent="0.25">
      <c r="D599"/>
    </row>
    <row r="600" spans="4:4" x14ac:dyDescent="0.25">
      <c r="D600"/>
    </row>
    <row r="601" spans="4:4" x14ac:dyDescent="0.25">
      <c r="D601"/>
    </row>
    <row r="602" spans="4:4" x14ac:dyDescent="0.25">
      <c r="D602"/>
    </row>
    <row r="603" spans="4:4" x14ac:dyDescent="0.25">
      <c r="D603"/>
    </row>
    <row r="604" spans="4:4" x14ac:dyDescent="0.25">
      <c r="D604"/>
    </row>
    <row r="605" spans="4:4" x14ac:dyDescent="0.25">
      <c r="D605"/>
    </row>
    <row r="606" spans="4:4" x14ac:dyDescent="0.25">
      <c r="D606"/>
    </row>
    <row r="607" spans="4:4" x14ac:dyDescent="0.25">
      <c r="D607"/>
    </row>
    <row r="608" spans="4:4" x14ac:dyDescent="0.25">
      <c r="D608"/>
    </row>
    <row r="609" spans="4:4" x14ac:dyDescent="0.25">
      <c r="D609"/>
    </row>
    <row r="610" spans="4:4" x14ac:dyDescent="0.25">
      <c r="D610"/>
    </row>
    <row r="611" spans="4:4" x14ac:dyDescent="0.25">
      <c r="D611"/>
    </row>
    <row r="612" spans="4:4" x14ac:dyDescent="0.25">
      <c r="D612"/>
    </row>
    <row r="613" spans="4:4" x14ac:dyDescent="0.25">
      <c r="D613"/>
    </row>
    <row r="614" spans="4:4" x14ac:dyDescent="0.25">
      <c r="D614"/>
    </row>
    <row r="615" spans="4:4" x14ac:dyDescent="0.25">
      <c r="D615"/>
    </row>
    <row r="616" spans="4:4" x14ac:dyDescent="0.25">
      <c r="D616"/>
    </row>
    <row r="617" spans="4:4" x14ac:dyDescent="0.25">
      <c r="D617"/>
    </row>
    <row r="618" spans="4:4" x14ac:dyDescent="0.25">
      <c r="D618"/>
    </row>
    <row r="619" spans="4:4" x14ac:dyDescent="0.25">
      <c r="D619"/>
    </row>
    <row r="620" spans="4:4" x14ac:dyDescent="0.25">
      <c r="D620"/>
    </row>
    <row r="621" spans="4:4" x14ac:dyDescent="0.25">
      <c r="D621"/>
    </row>
    <row r="622" spans="4:4" x14ac:dyDescent="0.25">
      <c r="D622"/>
    </row>
    <row r="623" spans="4:4" x14ac:dyDescent="0.25">
      <c r="D623"/>
    </row>
    <row r="624" spans="4:4" x14ac:dyDescent="0.25">
      <c r="D624"/>
    </row>
    <row r="625" spans="4:4" x14ac:dyDescent="0.25">
      <c r="D625"/>
    </row>
    <row r="626" spans="4:4" x14ac:dyDescent="0.25">
      <c r="D626"/>
    </row>
    <row r="627" spans="4:4" x14ac:dyDescent="0.25">
      <c r="D627"/>
    </row>
    <row r="628" spans="4:4" x14ac:dyDescent="0.25">
      <c r="D628"/>
    </row>
    <row r="629" spans="4:4" x14ac:dyDescent="0.25">
      <c r="D629"/>
    </row>
    <row r="630" spans="4:4" x14ac:dyDescent="0.25">
      <c r="D630"/>
    </row>
    <row r="631" spans="4:4" x14ac:dyDescent="0.25">
      <c r="D631"/>
    </row>
    <row r="632" spans="4:4" x14ac:dyDescent="0.25">
      <c r="D632"/>
    </row>
    <row r="633" spans="4:4" x14ac:dyDescent="0.25">
      <c r="D633"/>
    </row>
    <row r="634" spans="4:4" x14ac:dyDescent="0.25">
      <c r="D634"/>
    </row>
    <row r="635" spans="4:4" x14ac:dyDescent="0.25">
      <c r="D635"/>
    </row>
    <row r="636" spans="4:4" x14ac:dyDescent="0.25">
      <c r="D636"/>
    </row>
    <row r="637" spans="4:4" x14ac:dyDescent="0.25">
      <c r="D637"/>
    </row>
    <row r="638" spans="4:4" x14ac:dyDescent="0.25">
      <c r="D638"/>
    </row>
    <row r="639" spans="4:4" x14ac:dyDescent="0.25">
      <c r="D639"/>
    </row>
    <row r="640" spans="4:4" x14ac:dyDescent="0.25">
      <c r="D640"/>
    </row>
    <row r="641" spans="4:4" x14ac:dyDescent="0.25">
      <c r="D641"/>
    </row>
    <row r="642" spans="4:4" x14ac:dyDescent="0.25">
      <c r="D642"/>
    </row>
    <row r="643" spans="4:4" x14ac:dyDescent="0.25">
      <c r="D643"/>
    </row>
    <row r="644" spans="4:4" x14ac:dyDescent="0.25">
      <c r="D644"/>
    </row>
    <row r="645" spans="4:4" x14ac:dyDescent="0.25">
      <c r="D645"/>
    </row>
    <row r="646" spans="4:4" x14ac:dyDescent="0.25">
      <c r="D646"/>
    </row>
    <row r="647" spans="4:4" x14ac:dyDescent="0.25">
      <c r="D647"/>
    </row>
    <row r="648" spans="4:4" x14ac:dyDescent="0.25">
      <c r="D648"/>
    </row>
    <row r="649" spans="4:4" x14ac:dyDescent="0.25">
      <c r="D649"/>
    </row>
    <row r="650" spans="4:4" x14ac:dyDescent="0.25">
      <c r="D650"/>
    </row>
    <row r="651" spans="4:4" x14ac:dyDescent="0.25">
      <c r="D651"/>
    </row>
    <row r="652" spans="4:4" x14ac:dyDescent="0.25">
      <c r="D652"/>
    </row>
    <row r="653" spans="4:4" x14ac:dyDescent="0.25">
      <c r="D653"/>
    </row>
    <row r="654" spans="4:4" x14ac:dyDescent="0.25">
      <c r="D654"/>
    </row>
    <row r="655" spans="4:4" x14ac:dyDescent="0.25">
      <c r="D655"/>
    </row>
    <row r="656" spans="4:4" x14ac:dyDescent="0.25">
      <c r="D656"/>
    </row>
    <row r="657" spans="4:4" x14ac:dyDescent="0.25">
      <c r="D657"/>
    </row>
    <row r="658" spans="4:4" x14ac:dyDescent="0.25">
      <c r="D658"/>
    </row>
    <row r="659" spans="4:4" x14ac:dyDescent="0.25">
      <c r="D659"/>
    </row>
    <row r="660" spans="4:4" x14ac:dyDescent="0.25">
      <c r="D660"/>
    </row>
    <row r="661" spans="4:4" x14ac:dyDescent="0.25">
      <c r="D661"/>
    </row>
    <row r="662" spans="4:4" x14ac:dyDescent="0.25">
      <c r="D662"/>
    </row>
    <row r="663" spans="4:4" x14ac:dyDescent="0.25">
      <c r="D663"/>
    </row>
    <row r="664" spans="4:4" x14ac:dyDescent="0.25">
      <c r="D664"/>
    </row>
    <row r="665" spans="4:4" x14ac:dyDescent="0.25">
      <c r="D665"/>
    </row>
    <row r="666" spans="4:4" x14ac:dyDescent="0.25">
      <c r="D666"/>
    </row>
    <row r="667" spans="4:4" x14ac:dyDescent="0.25">
      <c r="D667"/>
    </row>
    <row r="668" spans="4:4" x14ac:dyDescent="0.25">
      <c r="D668"/>
    </row>
    <row r="669" spans="4:4" x14ac:dyDescent="0.25">
      <c r="D669"/>
    </row>
    <row r="670" spans="4:4" x14ac:dyDescent="0.25">
      <c r="D670"/>
    </row>
    <row r="671" spans="4:4" x14ac:dyDescent="0.25">
      <c r="D671"/>
    </row>
    <row r="672" spans="4:4" x14ac:dyDescent="0.25">
      <c r="D672"/>
    </row>
    <row r="673" spans="4:4" x14ac:dyDescent="0.25">
      <c r="D673"/>
    </row>
    <row r="674" spans="4:4" x14ac:dyDescent="0.25">
      <c r="D674"/>
    </row>
    <row r="675" spans="4:4" x14ac:dyDescent="0.25">
      <c r="D675"/>
    </row>
    <row r="676" spans="4:4" x14ac:dyDescent="0.25">
      <c r="D676"/>
    </row>
    <row r="677" spans="4:4" x14ac:dyDescent="0.25">
      <c r="D677"/>
    </row>
    <row r="678" spans="4:4" x14ac:dyDescent="0.25">
      <c r="D678"/>
    </row>
    <row r="679" spans="4:4" x14ac:dyDescent="0.25">
      <c r="D679"/>
    </row>
    <row r="680" spans="4:4" x14ac:dyDescent="0.25">
      <c r="D680"/>
    </row>
    <row r="681" spans="4:4" x14ac:dyDescent="0.25">
      <c r="D681"/>
    </row>
    <row r="682" spans="4:4" x14ac:dyDescent="0.25">
      <c r="D682"/>
    </row>
    <row r="683" spans="4:4" x14ac:dyDescent="0.25">
      <c r="D683"/>
    </row>
    <row r="684" spans="4:4" x14ac:dyDescent="0.25">
      <c r="D684"/>
    </row>
    <row r="685" spans="4:4" x14ac:dyDescent="0.25">
      <c r="D685"/>
    </row>
    <row r="686" spans="4:4" x14ac:dyDescent="0.25">
      <c r="D686"/>
    </row>
    <row r="687" spans="4:4" x14ac:dyDescent="0.25">
      <c r="D687"/>
    </row>
    <row r="688" spans="4:4" x14ac:dyDescent="0.25">
      <c r="D688"/>
    </row>
    <row r="689" spans="4:4" x14ac:dyDescent="0.25">
      <c r="D689"/>
    </row>
    <row r="690" spans="4:4" x14ac:dyDescent="0.25">
      <c r="D690"/>
    </row>
    <row r="691" spans="4:4" x14ac:dyDescent="0.25">
      <c r="D691"/>
    </row>
    <row r="692" spans="4:4" x14ac:dyDescent="0.25">
      <c r="D692"/>
    </row>
    <row r="693" spans="4:4" x14ac:dyDescent="0.25">
      <c r="D693"/>
    </row>
    <row r="694" spans="4:4" x14ac:dyDescent="0.25">
      <c r="D694"/>
    </row>
    <row r="695" spans="4:4" x14ac:dyDescent="0.25">
      <c r="D695"/>
    </row>
    <row r="696" spans="4:4" x14ac:dyDescent="0.25">
      <c r="D696"/>
    </row>
    <row r="697" spans="4:4" x14ac:dyDescent="0.25">
      <c r="D697"/>
    </row>
    <row r="698" spans="4:4" x14ac:dyDescent="0.25">
      <c r="D698"/>
    </row>
    <row r="699" spans="4:4" x14ac:dyDescent="0.25">
      <c r="D699"/>
    </row>
    <row r="700" spans="4:4" x14ac:dyDescent="0.25">
      <c r="D700"/>
    </row>
    <row r="701" spans="4:4" x14ac:dyDescent="0.25">
      <c r="D701"/>
    </row>
    <row r="702" spans="4:4" x14ac:dyDescent="0.25">
      <c r="D702"/>
    </row>
    <row r="703" spans="4:4" x14ac:dyDescent="0.25">
      <c r="D703"/>
    </row>
    <row r="704" spans="4:4" x14ac:dyDescent="0.25">
      <c r="D704"/>
    </row>
    <row r="705" spans="4:4" x14ac:dyDescent="0.25">
      <c r="D705"/>
    </row>
    <row r="706" spans="4:4" x14ac:dyDescent="0.25">
      <c r="D706"/>
    </row>
    <row r="707" spans="4:4" x14ac:dyDescent="0.25">
      <c r="D707"/>
    </row>
    <row r="708" spans="4:4" x14ac:dyDescent="0.25">
      <c r="D708"/>
    </row>
    <row r="709" spans="4:4" x14ac:dyDescent="0.25">
      <c r="D709"/>
    </row>
    <row r="710" spans="4:4" x14ac:dyDescent="0.25">
      <c r="D710"/>
    </row>
    <row r="711" spans="4:4" x14ac:dyDescent="0.25">
      <c r="D711"/>
    </row>
    <row r="712" spans="4:4" x14ac:dyDescent="0.25">
      <c r="D712"/>
    </row>
    <row r="713" spans="4:4" x14ac:dyDescent="0.25">
      <c r="D713"/>
    </row>
    <row r="714" spans="4:4" x14ac:dyDescent="0.25">
      <c r="D714"/>
    </row>
    <row r="715" spans="4:4" x14ac:dyDescent="0.25">
      <c r="D715"/>
    </row>
    <row r="716" spans="4:4" x14ac:dyDescent="0.25">
      <c r="D716"/>
    </row>
    <row r="717" spans="4:4" x14ac:dyDescent="0.25">
      <c r="D717"/>
    </row>
    <row r="718" spans="4:4" x14ac:dyDescent="0.25">
      <c r="D718"/>
    </row>
    <row r="719" spans="4:4" x14ac:dyDescent="0.25">
      <c r="D719"/>
    </row>
    <row r="720" spans="4:4" x14ac:dyDescent="0.25">
      <c r="D720"/>
    </row>
    <row r="721" spans="4:4" x14ac:dyDescent="0.25">
      <c r="D721"/>
    </row>
    <row r="722" spans="4:4" x14ac:dyDescent="0.25">
      <c r="D722"/>
    </row>
    <row r="723" spans="4:4" x14ac:dyDescent="0.25">
      <c r="D723"/>
    </row>
    <row r="724" spans="4:4" x14ac:dyDescent="0.25">
      <c r="D724"/>
    </row>
    <row r="725" spans="4:4" x14ac:dyDescent="0.25">
      <c r="D725"/>
    </row>
    <row r="726" spans="4:4" x14ac:dyDescent="0.25">
      <c r="D726"/>
    </row>
    <row r="727" spans="4:4" x14ac:dyDescent="0.25">
      <c r="D727"/>
    </row>
    <row r="728" spans="4:4" x14ac:dyDescent="0.25">
      <c r="D728"/>
    </row>
    <row r="729" spans="4:4" x14ac:dyDescent="0.25">
      <c r="D729"/>
    </row>
    <row r="730" spans="4:4" x14ac:dyDescent="0.25">
      <c r="D730"/>
    </row>
    <row r="731" spans="4:4" x14ac:dyDescent="0.25">
      <c r="D731"/>
    </row>
    <row r="732" spans="4:4" x14ac:dyDescent="0.25">
      <c r="D732"/>
    </row>
    <row r="733" spans="4:4" x14ac:dyDescent="0.25">
      <c r="D733"/>
    </row>
    <row r="734" spans="4:4" x14ac:dyDescent="0.25">
      <c r="D734"/>
    </row>
    <row r="735" spans="4:4" x14ac:dyDescent="0.25">
      <c r="D735"/>
    </row>
    <row r="736" spans="4:4" x14ac:dyDescent="0.25">
      <c r="D736"/>
    </row>
    <row r="737" spans="4:4" x14ac:dyDescent="0.25">
      <c r="D737"/>
    </row>
    <row r="738" spans="4:4" x14ac:dyDescent="0.25">
      <c r="D738"/>
    </row>
    <row r="739" spans="4:4" x14ac:dyDescent="0.25">
      <c r="D739"/>
    </row>
    <row r="740" spans="4:4" x14ac:dyDescent="0.25">
      <c r="D740"/>
    </row>
    <row r="743" spans="4:4" x14ac:dyDescent="0.25">
      <c r="D743"/>
    </row>
    <row r="744" spans="4:4" x14ac:dyDescent="0.25">
      <c r="D744" s="3"/>
    </row>
    <row r="745" spans="4:4" x14ac:dyDescent="0.25">
      <c r="D745"/>
    </row>
    <row r="746" spans="4:4" x14ac:dyDescent="0.25">
      <c r="D746"/>
    </row>
    <row r="747" spans="4:4" x14ac:dyDescent="0.25">
      <c r="D747"/>
    </row>
    <row r="748" spans="4:4" x14ac:dyDescent="0.25">
      <c r="D748"/>
    </row>
    <row r="749" spans="4:4" x14ac:dyDescent="0.25">
      <c r="D749"/>
    </row>
    <row r="750" spans="4:4" x14ac:dyDescent="0.25">
      <c r="D750"/>
    </row>
    <row r="751" spans="4:4" x14ac:dyDescent="0.25">
      <c r="D751"/>
    </row>
    <row r="752" spans="4:4" x14ac:dyDescent="0.25">
      <c r="D752"/>
    </row>
    <row r="753" spans="4:4" x14ac:dyDescent="0.25">
      <c r="D753"/>
    </row>
    <row r="754" spans="4:4" x14ac:dyDescent="0.25">
      <c r="D754"/>
    </row>
    <row r="755" spans="4:4" x14ac:dyDescent="0.25">
      <c r="D755"/>
    </row>
    <row r="756" spans="4:4" x14ac:dyDescent="0.25">
      <c r="D756"/>
    </row>
    <row r="757" spans="4:4" x14ac:dyDescent="0.25">
      <c r="D757"/>
    </row>
    <row r="758" spans="4:4" x14ac:dyDescent="0.25">
      <c r="D758"/>
    </row>
    <row r="759" spans="4:4" x14ac:dyDescent="0.25">
      <c r="D759"/>
    </row>
    <row r="760" spans="4:4" x14ac:dyDescent="0.25">
      <c r="D760"/>
    </row>
    <row r="761" spans="4:4" x14ac:dyDescent="0.25">
      <c r="D761"/>
    </row>
    <row r="762" spans="4:4" x14ac:dyDescent="0.25">
      <c r="D762"/>
    </row>
    <row r="763" spans="4:4" x14ac:dyDescent="0.25">
      <c r="D763"/>
    </row>
    <row r="764" spans="4:4" x14ac:dyDescent="0.25">
      <c r="D764"/>
    </row>
    <row r="765" spans="4:4" x14ac:dyDescent="0.25">
      <c r="D765"/>
    </row>
    <row r="766" spans="4:4" x14ac:dyDescent="0.25">
      <c r="D766"/>
    </row>
    <row r="767" spans="4:4" x14ac:dyDescent="0.25">
      <c r="D767"/>
    </row>
    <row r="768" spans="4:4" x14ac:dyDescent="0.25">
      <c r="D768"/>
    </row>
    <row r="769" spans="4:4" x14ac:dyDescent="0.25">
      <c r="D769"/>
    </row>
    <row r="770" spans="4:4" x14ac:dyDescent="0.25">
      <c r="D770"/>
    </row>
    <row r="771" spans="4:4" x14ac:dyDescent="0.25">
      <c r="D771"/>
    </row>
    <row r="772" spans="4:4" x14ac:dyDescent="0.25">
      <c r="D772"/>
    </row>
    <row r="773" spans="4:4" x14ac:dyDescent="0.25">
      <c r="D773"/>
    </row>
    <row r="774" spans="4:4" x14ac:dyDescent="0.25">
      <c r="D774"/>
    </row>
    <row r="775" spans="4:4" x14ac:dyDescent="0.25">
      <c r="D775"/>
    </row>
    <row r="776" spans="4:4" x14ac:dyDescent="0.25">
      <c r="D776"/>
    </row>
    <row r="777" spans="4:4" x14ac:dyDescent="0.25">
      <c r="D777"/>
    </row>
    <row r="778" spans="4:4" x14ac:dyDescent="0.25">
      <c r="D778"/>
    </row>
    <row r="779" spans="4:4" x14ac:dyDescent="0.25">
      <c r="D779"/>
    </row>
    <row r="780" spans="4:4" x14ac:dyDescent="0.25">
      <c r="D780"/>
    </row>
    <row r="781" spans="4:4" x14ac:dyDescent="0.25">
      <c r="D781"/>
    </row>
    <row r="782" spans="4:4" x14ac:dyDescent="0.25">
      <c r="D782"/>
    </row>
    <row r="783" spans="4:4" x14ac:dyDescent="0.25">
      <c r="D783"/>
    </row>
    <row r="784" spans="4:4" x14ac:dyDescent="0.25">
      <c r="D784"/>
    </row>
    <row r="785" spans="4:4" x14ac:dyDescent="0.25">
      <c r="D785"/>
    </row>
    <row r="786" spans="4:4" x14ac:dyDescent="0.25">
      <c r="D786"/>
    </row>
    <row r="787" spans="4:4" x14ac:dyDescent="0.25">
      <c r="D787"/>
    </row>
    <row r="788" spans="4:4" x14ac:dyDescent="0.25">
      <c r="D788"/>
    </row>
    <row r="789" spans="4:4" x14ac:dyDescent="0.25">
      <c r="D789"/>
    </row>
    <row r="790" spans="4:4" x14ac:dyDescent="0.25">
      <c r="D790"/>
    </row>
    <row r="791" spans="4:4" x14ac:dyDescent="0.25">
      <c r="D791"/>
    </row>
    <row r="792" spans="4:4" x14ac:dyDescent="0.25">
      <c r="D792"/>
    </row>
    <row r="793" spans="4:4" x14ac:dyDescent="0.25">
      <c r="D793"/>
    </row>
    <row r="794" spans="4:4" x14ac:dyDescent="0.25">
      <c r="D794"/>
    </row>
    <row r="795" spans="4:4" x14ac:dyDescent="0.25">
      <c r="D795"/>
    </row>
    <row r="796" spans="4:4" x14ac:dyDescent="0.25">
      <c r="D796"/>
    </row>
    <row r="797" spans="4:4" x14ac:dyDescent="0.25">
      <c r="D797"/>
    </row>
    <row r="798" spans="4:4" x14ac:dyDescent="0.25">
      <c r="D798"/>
    </row>
    <row r="799" spans="4:4" x14ac:dyDescent="0.25">
      <c r="D799"/>
    </row>
    <row r="800" spans="4:4" x14ac:dyDescent="0.25">
      <c r="D800"/>
    </row>
    <row r="801" spans="4:4" x14ac:dyDescent="0.25">
      <c r="D801"/>
    </row>
    <row r="802" spans="4:4" x14ac:dyDescent="0.25">
      <c r="D802"/>
    </row>
    <row r="803" spans="4:4" x14ac:dyDescent="0.25">
      <c r="D803"/>
    </row>
    <row r="804" spans="4:4" x14ac:dyDescent="0.25">
      <c r="D804"/>
    </row>
    <row r="805" spans="4:4" x14ac:dyDescent="0.25">
      <c r="D805"/>
    </row>
    <row r="806" spans="4:4" x14ac:dyDescent="0.25">
      <c r="D806"/>
    </row>
    <row r="807" spans="4:4" x14ac:dyDescent="0.25">
      <c r="D807"/>
    </row>
    <row r="808" spans="4:4" x14ac:dyDescent="0.25">
      <c r="D808"/>
    </row>
    <row r="809" spans="4:4" x14ac:dyDescent="0.25">
      <c r="D809"/>
    </row>
    <row r="810" spans="4:4" x14ac:dyDescent="0.25">
      <c r="D810"/>
    </row>
    <row r="811" spans="4:4" x14ac:dyDescent="0.25">
      <c r="D811"/>
    </row>
    <row r="812" spans="4:4" x14ac:dyDescent="0.25">
      <c r="D812"/>
    </row>
    <row r="813" spans="4:4" x14ac:dyDescent="0.25">
      <c r="D813"/>
    </row>
    <row r="873" spans="2:2" x14ac:dyDescent="0.25">
      <c r="B873" s="14"/>
    </row>
    <row r="874" spans="2:2" x14ac:dyDescent="0.25">
      <c r="B874" s="14"/>
    </row>
    <row r="875" spans="2:2" x14ac:dyDescent="0.25">
      <c r="B875" s="14"/>
    </row>
    <row r="876" spans="2:2" x14ac:dyDescent="0.25">
      <c r="B876" s="14"/>
    </row>
    <row r="877" spans="2:2" x14ac:dyDescent="0.25">
      <c r="B877" s="14"/>
    </row>
    <row r="878" spans="2:2" x14ac:dyDescent="0.25">
      <c r="B878" s="14"/>
    </row>
    <row r="879" spans="2:2" x14ac:dyDescent="0.25">
      <c r="B879" s="14"/>
    </row>
    <row r="880" spans="2:2" x14ac:dyDescent="0.25">
      <c r="B880" s="14"/>
    </row>
    <row r="881" spans="2:2" x14ac:dyDescent="0.25">
      <c r="B881" s="14"/>
    </row>
    <row r="882" spans="2:2" x14ac:dyDescent="0.25">
      <c r="B882" s="14"/>
    </row>
    <row r="883" spans="2:2" x14ac:dyDescent="0.25">
      <c r="B883" s="14"/>
    </row>
    <row r="884" spans="2:2" x14ac:dyDescent="0.25">
      <c r="B884" s="14"/>
    </row>
    <row r="885" spans="2:2" x14ac:dyDescent="0.25">
      <c r="B885" s="14"/>
    </row>
    <row r="886" spans="2:2" x14ac:dyDescent="0.25">
      <c r="B886" s="14"/>
    </row>
    <row r="887" spans="2:2" x14ac:dyDescent="0.25">
      <c r="B887" s="14"/>
    </row>
    <row r="888" spans="2:2" x14ac:dyDescent="0.25">
      <c r="B888" s="14"/>
    </row>
    <row r="889" spans="2:2" x14ac:dyDescent="0.25">
      <c r="B889" s="14"/>
    </row>
    <row r="890" spans="2:2" x14ac:dyDescent="0.25">
      <c r="B890" s="14"/>
    </row>
    <row r="891" spans="2:2" x14ac:dyDescent="0.25">
      <c r="B891" s="14"/>
    </row>
    <row r="892" spans="2:2" x14ac:dyDescent="0.25">
      <c r="B892" s="14"/>
    </row>
    <row r="893" spans="2:2" x14ac:dyDescent="0.25">
      <c r="B893" s="14"/>
    </row>
    <row r="894" spans="2:2" x14ac:dyDescent="0.25">
      <c r="B894" s="14"/>
    </row>
    <row r="895" spans="2:2" x14ac:dyDescent="0.25">
      <c r="B895" s="14"/>
    </row>
    <row r="896" spans="2:2" x14ac:dyDescent="0.25">
      <c r="B896" s="14"/>
    </row>
    <row r="897" spans="2:2" x14ac:dyDescent="0.25">
      <c r="B897" s="14"/>
    </row>
    <row r="898" spans="2:2" x14ac:dyDescent="0.25">
      <c r="B898" s="14"/>
    </row>
    <row r="899" spans="2:2" x14ac:dyDescent="0.25">
      <c r="B899" s="14"/>
    </row>
    <row r="900" spans="2:2" x14ac:dyDescent="0.25">
      <c r="B900" s="14"/>
    </row>
    <row r="901" spans="2:2" x14ac:dyDescent="0.25">
      <c r="B901" s="14"/>
    </row>
    <row r="902" spans="2:2" x14ac:dyDescent="0.25">
      <c r="B902" s="14"/>
    </row>
    <row r="903" spans="2:2" x14ac:dyDescent="0.25">
      <c r="B903" s="14"/>
    </row>
    <row r="904" spans="2:2" x14ac:dyDescent="0.25">
      <c r="B904" s="14"/>
    </row>
    <row r="905" spans="2:2" x14ac:dyDescent="0.25">
      <c r="B905" s="14"/>
    </row>
    <row r="906" spans="2:2" x14ac:dyDescent="0.25">
      <c r="B906" s="14"/>
    </row>
    <row r="907" spans="2:2" x14ac:dyDescent="0.25">
      <c r="B907" s="14"/>
    </row>
    <row r="908" spans="2:2" x14ac:dyDescent="0.25">
      <c r="B908" s="14"/>
    </row>
    <row r="909" spans="2:2" x14ac:dyDescent="0.25">
      <c r="B909" s="14"/>
    </row>
    <row r="910" spans="2:2" x14ac:dyDescent="0.25">
      <c r="B910" s="14"/>
    </row>
    <row r="911" spans="2:2" x14ac:dyDescent="0.25">
      <c r="B911" s="14"/>
    </row>
    <row r="912" spans="2:2" x14ac:dyDescent="0.25">
      <c r="B912" s="14"/>
    </row>
    <row r="913" spans="2:4" x14ac:dyDescent="0.25">
      <c r="B913" s="14"/>
    </row>
    <row r="914" spans="2:4" x14ac:dyDescent="0.25">
      <c r="B914" s="14"/>
    </row>
    <row r="915" spans="2:4" x14ac:dyDescent="0.25">
      <c r="B915" s="14"/>
    </row>
    <row r="916" spans="2:4" x14ac:dyDescent="0.25">
      <c r="B916" s="14"/>
    </row>
    <row r="917" spans="2:4" x14ac:dyDescent="0.25">
      <c r="B917" s="14"/>
    </row>
    <row r="918" spans="2:4" x14ac:dyDescent="0.25">
      <c r="B918" s="14"/>
    </row>
    <row r="919" spans="2:4" x14ac:dyDescent="0.25">
      <c r="B919" s="14"/>
    </row>
    <row r="920" spans="2:4" x14ac:dyDescent="0.25">
      <c r="B920" s="14"/>
    </row>
    <row r="921" spans="2:4" x14ac:dyDescent="0.25">
      <c r="B921" s="14"/>
    </row>
    <row r="922" spans="2:4" x14ac:dyDescent="0.25">
      <c r="B922" s="11"/>
      <c r="D922"/>
    </row>
    <row r="923" spans="2:4" x14ac:dyDescent="0.25">
      <c r="B923" s="12"/>
      <c r="D923"/>
    </row>
    <row r="924" spans="2:4" x14ac:dyDescent="0.25">
      <c r="B924" s="12"/>
      <c r="D924"/>
    </row>
    <row r="925" spans="2:4" x14ac:dyDescent="0.25">
      <c r="B925" s="12"/>
      <c r="D925"/>
    </row>
    <row r="926" spans="2:4" x14ac:dyDescent="0.25">
      <c r="B926" s="11"/>
      <c r="D926"/>
    </row>
    <row r="927" spans="2:4" x14ac:dyDescent="0.25">
      <c r="B927" s="12"/>
      <c r="D927"/>
    </row>
    <row r="928" spans="2:4" x14ac:dyDescent="0.25">
      <c r="B928" s="11"/>
      <c r="D928"/>
    </row>
    <row r="929" spans="1:4" x14ac:dyDescent="0.25">
      <c r="B929" s="11"/>
      <c r="D929"/>
    </row>
    <row r="930" spans="1:4" x14ac:dyDescent="0.25">
      <c r="B930" s="12"/>
      <c r="D930"/>
    </row>
    <row r="931" spans="1:4" x14ac:dyDescent="0.25">
      <c r="B931" s="12"/>
      <c r="D931"/>
    </row>
    <row r="932" spans="1:4" x14ac:dyDescent="0.25">
      <c r="B932" s="12"/>
      <c r="D932"/>
    </row>
    <row r="933" spans="1:4" x14ac:dyDescent="0.25">
      <c r="B933" s="11"/>
      <c r="D933"/>
    </row>
    <row r="934" spans="1:4" x14ac:dyDescent="0.25">
      <c r="B934" s="11"/>
      <c r="D934"/>
    </row>
    <row r="935" spans="1:4" x14ac:dyDescent="0.25">
      <c r="A935" s="9"/>
      <c r="B935" s="9"/>
      <c r="C935" s="10"/>
    </row>
    <row r="936" spans="1:4" x14ac:dyDescent="0.25">
      <c r="B936" s="11"/>
    </row>
    <row r="937" spans="1:4" x14ac:dyDescent="0.25">
      <c r="B937" s="12"/>
    </row>
    <row r="938" spans="1:4" x14ac:dyDescent="0.25">
      <c r="B938" s="11"/>
    </row>
    <row r="939" spans="1:4" x14ac:dyDescent="0.25">
      <c r="B939" s="11"/>
    </row>
    <row r="940" spans="1:4" x14ac:dyDescent="0.25">
      <c r="B940" s="11"/>
    </row>
    <row r="941" spans="1:4" x14ac:dyDescent="0.25">
      <c r="B941" s="13"/>
    </row>
    <row r="942" spans="1:4" x14ac:dyDescent="0.25">
      <c r="B942" s="13"/>
    </row>
    <row r="943" spans="1:4" x14ac:dyDescent="0.25">
      <c r="B943" s="13"/>
    </row>
    <row r="944" spans="1:4" x14ac:dyDescent="0.25">
      <c r="B944" s="12"/>
    </row>
    <row r="945" spans="2:2" x14ac:dyDescent="0.25">
      <c r="B945" s="12"/>
    </row>
    <row r="946" spans="2:2" x14ac:dyDescent="0.25">
      <c r="B946" s="12"/>
    </row>
    <row r="947" spans="2:2" x14ac:dyDescent="0.25">
      <c r="B947" s="12"/>
    </row>
    <row r="948" spans="2:2" x14ac:dyDescent="0.25">
      <c r="B948" s="13"/>
    </row>
    <row r="949" spans="2:2" x14ac:dyDescent="0.25">
      <c r="B949" s="13"/>
    </row>
    <row r="950" spans="2:2" x14ac:dyDescent="0.25">
      <c r="B950" s="13"/>
    </row>
    <row r="951" spans="2:2" x14ac:dyDescent="0.25">
      <c r="B951" s="12"/>
    </row>
    <row r="952" spans="2:2" x14ac:dyDescent="0.25">
      <c r="B952" s="13"/>
    </row>
    <row r="953" spans="2:2" x14ac:dyDescent="0.25">
      <c r="B953" s="13"/>
    </row>
    <row r="954" spans="2:2" x14ac:dyDescent="0.25">
      <c r="B954" s="13"/>
    </row>
    <row r="955" spans="2:2" x14ac:dyDescent="0.25">
      <c r="B955" s="13"/>
    </row>
    <row r="956" spans="2:2" x14ac:dyDescent="0.25">
      <c r="B956" s="13"/>
    </row>
    <row r="957" spans="2:2" x14ac:dyDescent="0.25">
      <c r="B957" s="13"/>
    </row>
    <row r="958" spans="2:2" x14ac:dyDescent="0.25">
      <c r="B958" s="13"/>
    </row>
    <row r="959" spans="2:2" x14ac:dyDescent="0.25">
      <c r="B959" s="13"/>
    </row>
    <row r="960" spans="2:2" x14ac:dyDescent="0.25">
      <c r="B960" s="13"/>
    </row>
    <row r="961" spans="1:6" x14ac:dyDescent="0.25">
      <c r="B961" s="13"/>
    </row>
    <row r="962" spans="1:6" x14ac:dyDescent="0.25">
      <c r="B962" s="13"/>
    </row>
    <row r="963" spans="1:6" x14ac:dyDescent="0.25">
      <c r="B963" s="13"/>
    </row>
    <row r="964" spans="1:6" x14ac:dyDescent="0.25">
      <c r="B964" s="13"/>
    </row>
    <row r="965" spans="1:6" x14ac:dyDescent="0.25">
      <c r="B965" s="14"/>
    </row>
    <row r="966" spans="1:6" x14ac:dyDescent="0.25">
      <c r="B966" s="13"/>
    </row>
    <row r="967" spans="1:6" x14ac:dyDescent="0.25">
      <c r="B967" s="13"/>
    </row>
    <row r="968" spans="1:6" x14ac:dyDescent="0.25">
      <c r="B968" s="13"/>
    </row>
    <row r="969" spans="1:6" x14ac:dyDescent="0.25">
      <c r="B969" s="12"/>
    </row>
    <row r="970" spans="1:6" x14ac:dyDescent="0.25">
      <c r="B970" s="13"/>
    </row>
    <row r="972" spans="1:6" s="1" customFormat="1" x14ac:dyDescent="0.25">
      <c r="A972"/>
      <c r="B972"/>
      <c r="C972" s="3"/>
      <c r="E972"/>
      <c r="F972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320B0-9D76-4621-B856-6F13E0A88F08}">
  <sheetPr filterMode="1"/>
  <dimension ref="A2:H961"/>
  <sheetViews>
    <sheetView workbookViewId="0">
      <selection activeCell="D968" sqref="D968"/>
    </sheetView>
  </sheetViews>
  <sheetFormatPr baseColWidth="10" defaultRowHeight="15" x14ac:dyDescent="0.25"/>
  <cols>
    <col min="1" max="1" width="9.85546875" bestFit="1" customWidth="1"/>
    <col min="2" max="2" width="7.140625" customWidth="1"/>
    <col min="3" max="3" width="7.140625" bestFit="1" customWidth="1"/>
    <col min="4" max="4" width="120.85546875" bestFit="1" customWidth="1"/>
    <col min="5" max="5" width="12.7109375" style="1" bestFit="1" customWidth="1"/>
    <col min="6" max="6" width="12.28515625" style="1" bestFit="1" customWidth="1"/>
  </cols>
  <sheetData>
    <row r="2" spans="1:6" x14ac:dyDescent="0.25">
      <c r="B2" s="5" t="s">
        <v>0</v>
      </c>
    </row>
    <row r="4" spans="1:6" x14ac:dyDescent="0.25">
      <c r="B4" s="2" t="s">
        <v>1879</v>
      </c>
    </row>
    <row r="6" spans="1:6" x14ac:dyDescent="0.25">
      <c r="A6" t="s">
        <v>29</v>
      </c>
      <c r="B6" t="s">
        <v>30</v>
      </c>
      <c r="C6" t="s">
        <v>31</v>
      </c>
      <c r="D6" t="s">
        <v>32</v>
      </c>
      <c r="E6" s="1" t="s">
        <v>33</v>
      </c>
      <c r="F6" s="1" t="s">
        <v>239</v>
      </c>
    </row>
    <row r="7" spans="1:6" hidden="1" x14ac:dyDescent="0.25">
      <c r="A7" s="7">
        <v>40687</v>
      </c>
      <c r="B7" t="s">
        <v>1642</v>
      </c>
      <c r="C7" t="s">
        <v>1856</v>
      </c>
      <c r="D7" t="s">
        <v>1858</v>
      </c>
      <c r="E7" s="1">
        <v>1458</v>
      </c>
    </row>
    <row r="8" spans="1:6" hidden="1" x14ac:dyDescent="0.25">
      <c r="A8" s="7">
        <v>40884</v>
      </c>
      <c r="B8" t="s">
        <v>1628</v>
      </c>
      <c r="C8" t="s">
        <v>1867</v>
      </c>
      <c r="D8" s="16" t="s">
        <v>1868</v>
      </c>
      <c r="E8" s="1">
        <v>826.1</v>
      </c>
    </row>
    <row r="9" spans="1:6" hidden="1" x14ac:dyDescent="0.25">
      <c r="A9" s="7">
        <v>41058</v>
      </c>
      <c r="B9" t="s">
        <v>1642</v>
      </c>
      <c r="C9" t="s">
        <v>1813</v>
      </c>
      <c r="D9" s="16" t="s">
        <v>1815</v>
      </c>
      <c r="E9" s="1">
        <v>4320</v>
      </c>
    </row>
    <row r="10" spans="1:6" hidden="1" x14ac:dyDescent="0.25">
      <c r="A10" s="7">
        <v>41058</v>
      </c>
      <c r="B10" t="s">
        <v>1642</v>
      </c>
      <c r="C10" t="s">
        <v>1813</v>
      </c>
      <c r="D10" s="16" t="s">
        <v>1818</v>
      </c>
      <c r="E10" s="1">
        <v>3456</v>
      </c>
    </row>
    <row r="11" spans="1:6" hidden="1" x14ac:dyDescent="0.25">
      <c r="A11" s="7">
        <v>41082</v>
      </c>
      <c r="B11" t="s">
        <v>1650</v>
      </c>
      <c r="C11" t="s">
        <v>1826</v>
      </c>
      <c r="D11" t="s">
        <v>1827</v>
      </c>
      <c r="E11" s="1">
        <v>140</v>
      </c>
    </row>
    <row r="12" spans="1:6" hidden="1" x14ac:dyDescent="0.25">
      <c r="A12" s="8">
        <v>41157</v>
      </c>
      <c r="B12" s="9" t="s">
        <v>1838</v>
      </c>
      <c r="C12" s="9" t="s">
        <v>1839</v>
      </c>
      <c r="D12" s="9" t="s">
        <v>1840</v>
      </c>
      <c r="E12" s="10">
        <v>70</v>
      </c>
    </row>
    <row r="13" spans="1:6" hidden="1" x14ac:dyDescent="0.25">
      <c r="A13" s="7">
        <v>41243</v>
      </c>
      <c r="B13" t="s">
        <v>1624</v>
      </c>
      <c r="C13" t="s">
        <v>1871</v>
      </c>
      <c r="D13" s="16" t="s">
        <v>1872</v>
      </c>
      <c r="E13" s="1">
        <v>890.2</v>
      </c>
    </row>
    <row r="14" spans="1:6" hidden="1" x14ac:dyDescent="0.25">
      <c r="A14" s="7">
        <v>41243</v>
      </c>
      <c r="B14" t="s">
        <v>1624</v>
      </c>
      <c r="C14" t="s">
        <v>1871</v>
      </c>
      <c r="D14" s="16" t="s">
        <v>1873</v>
      </c>
      <c r="E14" s="1">
        <v>873.25</v>
      </c>
    </row>
    <row r="15" spans="1:6" hidden="1" x14ac:dyDescent="0.25">
      <c r="A15" s="7">
        <v>41254</v>
      </c>
      <c r="B15" t="s">
        <v>1628</v>
      </c>
      <c r="C15" t="s">
        <v>1874</v>
      </c>
      <c r="D15" s="17" t="s">
        <v>1875</v>
      </c>
      <c r="E15" s="1">
        <v>483.5</v>
      </c>
    </row>
    <row r="16" spans="1:6" hidden="1" x14ac:dyDescent="0.25">
      <c r="A16" s="7">
        <v>41264</v>
      </c>
      <c r="B16" t="s">
        <v>558</v>
      </c>
      <c r="C16" t="s">
        <v>1876</v>
      </c>
      <c r="D16" s="16" t="s">
        <v>1877</v>
      </c>
      <c r="E16" s="1">
        <v>95000</v>
      </c>
    </row>
    <row r="17" spans="1:5" hidden="1" x14ac:dyDescent="0.25">
      <c r="A17" s="7">
        <v>41270</v>
      </c>
      <c r="B17" t="s">
        <v>1628</v>
      </c>
      <c r="C17" t="s">
        <v>1869</v>
      </c>
      <c r="D17" t="s">
        <v>1870</v>
      </c>
      <c r="E17" s="1">
        <v>7070.75</v>
      </c>
    </row>
    <row r="18" spans="1:5" hidden="1" x14ac:dyDescent="0.25">
      <c r="A18" s="7">
        <v>41320</v>
      </c>
      <c r="B18" t="s">
        <v>1754</v>
      </c>
      <c r="C18" t="s">
        <v>1755</v>
      </c>
      <c r="D18" s="17" t="s">
        <v>1756</v>
      </c>
      <c r="E18" s="1">
        <v>198</v>
      </c>
    </row>
    <row r="19" spans="1:5" hidden="1" x14ac:dyDescent="0.25">
      <c r="A19" s="7">
        <v>41339</v>
      </c>
      <c r="B19" t="s">
        <v>1639</v>
      </c>
      <c r="C19" t="s">
        <v>1757</v>
      </c>
      <c r="D19" s="16" t="s">
        <v>1758</v>
      </c>
      <c r="E19" s="1">
        <v>364.55</v>
      </c>
    </row>
    <row r="20" spans="1:5" hidden="1" x14ac:dyDescent="0.25">
      <c r="A20" s="7">
        <v>41339</v>
      </c>
      <c r="B20" t="s">
        <v>1639</v>
      </c>
      <c r="C20" t="s">
        <v>1757</v>
      </c>
      <c r="D20" s="16" t="s">
        <v>1758</v>
      </c>
      <c r="E20" s="1">
        <v>351</v>
      </c>
    </row>
    <row r="21" spans="1:5" hidden="1" x14ac:dyDescent="0.25">
      <c r="A21" s="7">
        <v>41359</v>
      </c>
      <c r="B21" t="s">
        <v>1639</v>
      </c>
      <c r="C21" t="s">
        <v>1745</v>
      </c>
      <c r="D21" t="s">
        <v>1746</v>
      </c>
      <c r="E21" s="1">
        <v>2100</v>
      </c>
    </row>
    <row r="22" spans="1:5" hidden="1" x14ac:dyDescent="0.25">
      <c r="A22" s="7">
        <v>41359</v>
      </c>
      <c r="B22" t="s">
        <v>1639</v>
      </c>
      <c r="C22" t="s">
        <v>1745</v>
      </c>
      <c r="D22" t="s">
        <v>1747</v>
      </c>
      <c r="E22" s="1">
        <v>3888</v>
      </c>
    </row>
    <row r="23" spans="1:5" hidden="1" x14ac:dyDescent="0.25">
      <c r="A23" s="7">
        <v>41359</v>
      </c>
      <c r="B23" t="s">
        <v>1639</v>
      </c>
      <c r="C23" t="s">
        <v>1745</v>
      </c>
      <c r="D23" s="16" t="s">
        <v>1759</v>
      </c>
      <c r="E23" s="1">
        <v>85087.2</v>
      </c>
    </row>
    <row r="24" spans="1:5" hidden="1" x14ac:dyDescent="0.25">
      <c r="A24" s="7">
        <v>41470</v>
      </c>
      <c r="B24" t="s">
        <v>1659</v>
      </c>
      <c r="C24" t="s">
        <v>1748</v>
      </c>
      <c r="D24" t="s">
        <v>1749</v>
      </c>
      <c r="E24" s="1">
        <v>978</v>
      </c>
    </row>
    <row r="25" spans="1:5" hidden="1" x14ac:dyDescent="0.25">
      <c r="A25" s="7">
        <v>41470</v>
      </c>
      <c r="B25" t="s">
        <v>1659</v>
      </c>
      <c r="C25" t="s">
        <v>1748</v>
      </c>
      <c r="D25" s="16" t="s">
        <v>1760</v>
      </c>
      <c r="E25" s="1">
        <v>173710</v>
      </c>
    </row>
    <row r="26" spans="1:5" hidden="1" x14ac:dyDescent="0.25">
      <c r="A26" s="7">
        <v>41470</v>
      </c>
      <c r="B26" t="s">
        <v>1659</v>
      </c>
      <c r="C26" t="s">
        <v>1748</v>
      </c>
      <c r="D26" s="16" t="s">
        <v>1761</v>
      </c>
      <c r="E26" s="1">
        <v>35910</v>
      </c>
    </row>
    <row r="27" spans="1:5" hidden="1" x14ac:dyDescent="0.25">
      <c r="A27" s="7">
        <v>41470</v>
      </c>
      <c r="B27" t="s">
        <v>1659</v>
      </c>
      <c r="C27" t="s">
        <v>1748</v>
      </c>
      <c r="D27" s="16" t="s">
        <v>1762</v>
      </c>
      <c r="E27" s="1">
        <v>3078</v>
      </c>
    </row>
    <row r="28" spans="1:5" hidden="1" x14ac:dyDescent="0.25">
      <c r="A28" s="7">
        <v>41470</v>
      </c>
      <c r="B28" t="s">
        <v>1659</v>
      </c>
      <c r="C28" t="s">
        <v>1748</v>
      </c>
      <c r="D28" s="16" t="s">
        <v>1763</v>
      </c>
      <c r="E28" s="1">
        <v>3780</v>
      </c>
    </row>
    <row r="29" spans="1:5" hidden="1" x14ac:dyDescent="0.25">
      <c r="A29" s="7">
        <v>41514</v>
      </c>
      <c r="B29" t="s">
        <v>1750</v>
      </c>
      <c r="C29" t="s">
        <v>1751</v>
      </c>
      <c r="D29" t="s">
        <v>1752</v>
      </c>
      <c r="E29" s="1">
        <v>4050</v>
      </c>
    </row>
    <row r="30" spans="1:5" hidden="1" x14ac:dyDescent="0.25">
      <c r="A30" s="7">
        <v>41514</v>
      </c>
      <c r="B30" t="s">
        <v>1750</v>
      </c>
      <c r="C30" t="s">
        <v>1751</v>
      </c>
      <c r="D30" t="s">
        <v>1753</v>
      </c>
      <c r="E30" s="1">
        <v>368.3</v>
      </c>
    </row>
    <row r="31" spans="1:5" hidden="1" x14ac:dyDescent="0.25">
      <c r="A31" s="7">
        <v>41514</v>
      </c>
      <c r="B31" t="s">
        <v>1750</v>
      </c>
      <c r="C31" t="s">
        <v>1751</v>
      </c>
      <c r="D31" s="16" t="s">
        <v>1764</v>
      </c>
      <c r="E31" s="1">
        <v>41040</v>
      </c>
    </row>
    <row r="32" spans="1:5" hidden="1" x14ac:dyDescent="0.25">
      <c r="A32" s="7">
        <v>41514</v>
      </c>
      <c r="B32" t="s">
        <v>1750</v>
      </c>
      <c r="C32" t="s">
        <v>1751</v>
      </c>
      <c r="D32" s="16" t="s">
        <v>1765</v>
      </c>
      <c r="E32" s="1">
        <v>51300</v>
      </c>
    </row>
    <row r="33" spans="1:8" hidden="1" x14ac:dyDescent="0.25">
      <c r="A33" s="7">
        <v>41514</v>
      </c>
      <c r="B33" t="s">
        <v>1750</v>
      </c>
      <c r="C33" t="s">
        <v>1751</v>
      </c>
      <c r="D33" s="16" t="s">
        <v>1766</v>
      </c>
      <c r="E33" s="1">
        <v>4104</v>
      </c>
    </row>
    <row r="34" spans="1:8" s="1" customFormat="1" hidden="1" x14ac:dyDescent="0.25">
      <c r="A34" s="7">
        <v>41514</v>
      </c>
      <c r="B34" t="s">
        <v>1750</v>
      </c>
      <c r="C34" t="s">
        <v>1751</v>
      </c>
      <c r="D34" s="16" t="s">
        <v>1767</v>
      </c>
      <c r="E34" s="1">
        <v>6690.6</v>
      </c>
      <c r="G34"/>
      <c r="H34"/>
    </row>
    <row r="35" spans="1:8" s="1" customFormat="1" hidden="1" x14ac:dyDescent="0.25">
      <c r="A35" s="7">
        <v>41576</v>
      </c>
      <c r="B35" t="s">
        <v>1768</v>
      </c>
      <c r="C35" t="s">
        <v>1769</v>
      </c>
      <c r="D35" t="s">
        <v>1770</v>
      </c>
      <c r="E35" s="1">
        <v>1790.55</v>
      </c>
      <c r="G35"/>
      <c r="H35"/>
    </row>
    <row r="36" spans="1:8" s="1" customFormat="1" hidden="1" x14ac:dyDescent="0.25">
      <c r="A36" s="7">
        <v>41576</v>
      </c>
      <c r="B36" t="s">
        <v>1768</v>
      </c>
      <c r="C36" t="s">
        <v>1769</v>
      </c>
      <c r="D36" s="16" t="s">
        <v>1771</v>
      </c>
      <c r="E36" s="1">
        <v>3060.2</v>
      </c>
      <c r="G36"/>
      <c r="H36"/>
    </row>
    <row r="37" spans="1:8" s="1" customFormat="1" hidden="1" x14ac:dyDescent="0.25">
      <c r="A37" s="7">
        <v>41576</v>
      </c>
      <c r="B37" t="s">
        <v>1768</v>
      </c>
      <c r="C37" t="s">
        <v>1769</v>
      </c>
      <c r="D37" t="s">
        <v>1772</v>
      </c>
      <c r="E37" s="1">
        <v>51744.45</v>
      </c>
      <c r="G37"/>
      <c r="H37"/>
    </row>
    <row r="38" spans="1:8" s="1" customFormat="1" hidden="1" x14ac:dyDescent="0.25">
      <c r="A38" s="7">
        <v>41576</v>
      </c>
      <c r="B38" t="s">
        <v>1768</v>
      </c>
      <c r="C38" t="s">
        <v>1769</v>
      </c>
      <c r="D38" t="s">
        <v>1773</v>
      </c>
      <c r="E38" s="1">
        <v>74803.100000000006</v>
      </c>
      <c r="G38"/>
      <c r="H38"/>
    </row>
    <row r="39" spans="1:8" s="1" customFormat="1" hidden="1" x14ac:dyDescent="0.25">
      <c r="A39" s="7">
        <v>41576</v>
      </c>
      <c r="B39" t="s">
        <v>1768</v>
      </c>
      <c r="C39" t="s">
        <v>1769</v>
      </c>
      <c r="D39" s="16" t="s">
        <v>1774</v>
      </c>
      <c r="E39" s="1">
        <v>4104</v>
      </c>
      <c r="G39"/>
      <c r="H39"/>
    </row>
    <row r="40" spans="1:8" s="1" customFormat="1" hidden="1" x14ac:dyDescent="0.25">
      <c r="A40" s="7">
        <v>41606</v>
      </c>
      <c r="B40" t="s">
        <v>1624</v>
      </c>
      <c r="C40" t="s">
        <v>1775</v>
      </c>
      <c r="D40" s="16" t="s">
        <v>1776</v>
      </c>
      <c r="E40" s="1">
        <v>6752.05</v>
      </c>
      <c r="G40"/>
      <c r="H40"/>
    </row>
    <row r="41" spans="1:8" s="1" customFormat="1" hidden="1" x14ac:dyDescent="0.25">
      <c r="A41" s="7">
        <v>41606</v>
      </c>
      <c r="B41" t="s">
        <v>1624</v>
      </c>
      <c r="C41" t="s">
        <v>1775</v>
      </c>
      <c r="D41" s="16" t="s">
        <v>1777</v>
      </c>
      <c r="E41" s="1">
        <v>52280.85</v>
      </c>
      <c r="G41"/>
      <c r="H41"/>
    </row>
    <row r="42" spans="1:8" s="1" customFormat="1" hidden="1" x14ac:dyDescent="0.25">
      <c r="A42" s="7">
        <v>41606</v>
      </c>
      <c r="B42" t="s">
        <v>1624</v>
      </c>
      <c r="C42" t="s">
        <v>1775</v>
      </c>
      <c r="D42" s="16" t="s">
        <v>1778</v>
      </c>
      <c r="E42" s="1">
        <v>60147.45</v>
      </c>
      <c r="G42"/>
      <c r="H42"/>
    </row>
    <row r="43" spans="1:8" s="1" customFormat="1" hidden="1" x14ac:dyDescent="0.25">
      <c r="A43" s="7">
        <v>41606</v>
      </c>
      <c r="B43" t="s">
        <v>1624</v>
      </c>
      <c r="C43" t="s">
        <v>1775</v>
      </c>
      <c r="D43" t="s">
        <v>1779</v>
      </c>
      <c r="E43" s="1">
        <v>137976.5</v>
      </c>
      <c r="G43"/>
      <c r="H43"/>
    </row>
    <row r="44" spans="1:8" s="1" customFormat="1" hidden="1" x14ac:dyDescent="0.25">
      <c r="A44" s="7">
        <v>41606</v>
      </c>
      <c r="B44" t="s">
        <v>1624</v>
      </c>
      <c r="C44" t="s">
        <v>1775</v>
      </c>
      <c r="D44" t="s">
        <v>1780</v>
      </c>
      <c r="E44" s="1">
        <v>300</v>
      </c>
      <c r="G44"/>
      <c r="H44"/>
    </row>
    <row r="45" spans="1:8" s="1" customFormat="1" hidden="1" x14ac:dyDescent="0.25">
      <c r="A45" s="7">
        <v>41666</v>
      </c>
      <c r="B45" t="s">
        <v>1618</v>
      </c>
      <c r="C45" t="s">
        <v>1619</v>
      </c>
      <c r="D45" t="s">
        <v>1620</v>
      </c>
      <c r="E45" s="1">
        <v>4374</v>
      </c>
      <c r="G45"/>
      <c r="H45"/>
    </row>
    <row r="46" spans="1:8" s="1" customFormat="1" hidden="1" x14ac:dyDescent="0.25">
      <c r="A46" s="7">
        <v>41681</v>
      </c>
      <c r="B46" t="s">
        <v>1621</v>
      </c>
      <c r="C46" t="s">
        <v>1632</v>
      </c>
      <c r="D46" t="s">
        <v>1633</v>
      </c>
      <c r="E46" s="1">
        <v>132602.29999999999</v>
      </c>
      <c r="G46"/>
      <c r="H46"/>
    </row>
    <row r="47" spans="1:8" s="1" customFormat="1" hidden="1" x14ac:dyDescent="0.25">
      <c r="A47" s="7">
        <v>41681</v>
      </c>
      <c r="B47" t="s">
        <v>1621</v>
      </c>
      <c r="C47" t="s">
        <v>1632</v>
      </c>
      <c r="D47" t="s">
        <v>1634</v>
      </c>
      <c r="E47" s="1">
        <v>95000</v>
      </c>
      <c r="F47" s="3"/>
      <c r="G47"/>
      <c r="H47"/>
    </row>
    <row r="48" spans="1:8" s="1" customFormat="1" hidden="1" x14ac:dyDescent="0.25">
      <c r="A48" s="7">
        <v>41681</v>
      </c>
      <c r="B48" t="s">
        <v>1621</v>
      </c>
      <c r="C48" t="s">
        <v>1632</v>
      </c>
      <c r="D48" t="s">
        <v>1635</v>
      </c>
      <c r="E48" s="1">
        <v>85087.2</v>
      </c>
      <c r="G48"/>
      <c r="H48"/>
    </row>
    <row r="49" spans="1:8" s="1" customFormat="1" hidden="1" x14ac:dyDescent="0.25">
      <c r="A49" s="7">
        <v>41681</v>
      </c>
      <c r="B49" t="s">
        <v>1621</v>
      </c>
      <c r="C49" t="s">
        <v>1632</v>
      </c>
      <c r="D49" t="s">
        <v>1636</v>
      </c>
      <c r="E49" s="1">
        <v>4104</v>
      </c>
      <c r="G49"/>
      <c r="H49"/>
    </row>
    <row r="50" spans="1:8" s="1" customFormat="1" hidden="1" x14ac:dyDescent="0.25">
      <c r="A50" s="7">
        <v>41681</v>
      </c>
      <c r="B50" t="s">
        <v>1621</v>
      </c>
      <c r="C50" t="s">
        <v>1632</v>
      </c>
      <c r="D50" t="s">
        <v>1637</v>
      </c>
      <c r="E50" s="1">
        <v>2225.9</v>
      </c>
      <c r="G50"/>
      <c r="H50"/>
    </row>
    <row r="51" spans="1:8" s="1" customFormat="1" hidden="1" x14ac:dyDescent="0.25">
      <c r="A51" s="7">
        <v>41681</v>
      </c>
      <c r="B51" t="s">
        <v>1621</v>
      </c>
      <c r="C51" t="s">
        <v>1632</v>
      </c>
      <c r="D51" t="s">
        <v>1638</v>
      </c>
      <c r="E51" s="1">
        <v>5724</v>
      </c>
      <c r="G51"/>
      <c r="H51"/>
    </row>
    <row r="52" spans="1:8" s="1" customFormat="1" hidden="1" x14ac:dyDescent="0.25">
      <c r="A52" s="7">
        <v>41690</v>
      </c>
      <c r="B52" t="s">
        <v>1621</v>
      </c>
      <c r="C52" t="s">
        <v>1622</v>
      </c>
      <c r="D52" t="s">
        <v>1623</v>
      </c>
      <c r="E52" s="1">
        <v>1505</v>
      </c>
      <c r="G52"/>
      <c r="H52"/>
    </row>
    <row r="53" spans="1:8" s="1" customFormat="1" hidden="1" x14ac:dyDescent="0.25">
      <c r="A53" s="7">
        <v>41711</v>
      </c>
      <c r="B53" t="s">
        <v>1639</v>
      </c>
      <c r="C53" t="s">
        <v>1640</v>
      </c>
      <c r="D53" t="s">
        <v>1641</v>
      </c>
      <c r="E53" s="1">
        <v>1292.05</v>
      </c>
      <c r="G53"/>
      <c r="H53"/>
    </row>
    <row r="54" spans="1:8" s="1" customFormat="1" hidden="1" x14ac:dyDescent="0.25">
      <c r="A54" s="7">
        <v>41711</v>
      </c>
      <c r="B54" t="s">
        <v>1639</v>
      </c>
      <c r="C54" t="s">
        <v>1640</v>
      </c>
      <c r="D54" t="s">
        <v>1641</v>
      </c>
      <c r="E54" s="1">
        <v>1253.05</v>
      </c>
      <c r="G54"/>
      <c r="H54"/>
    </row>
    <row r="55" spans="1:8" s="1" customFormat="1" hidden="1" x14ac:dyDescent="0.25">
      <c r="A55" s="7">
        <v>41786</v>
      </c>
      <c r="B55" t="s">
        <v>1642</v>
      </c>
      <c r="C55" t="s">
        <v>1643</v>
      </c>
      <c r="D55" t="s">
        <v>1644</v>
      </c>
      <c r="E55" s="1">
        <v>3500</v>
      </c>
      <c r="G55"/>
      <c r="H55"/>
    </row>
    <row r="56" spans="1:8" s="1" customFormat="1" hidden="1" x14ac:dyDescent="0.25">
      <c r="A56" s="7">
        <v>41786</v>
      </c>
      <c r="B56" t="s">
        <v>1642</v>
      </c>
      <c r="C56" t="s">
        <v>1643</v>
      </c>
      <c r="D56" t="s">
        <v>1645</v>
      </c>
      <c r="E56" s="1">
        <v>844.1</v>
      </c>
      <c r="G56"/>
      <c r="H56"/>
    </row>
    <row r="57" spans="1:8" s="1" customFormat="1" hidden="1" x14ac:dyDescent="0.25">
      <c r="A57" s="7">
        <v>41786</v>
      </c>
      <c r="B57" t="s">
        <v>1642</v>
      </c>
      <c r="C57" t="s">
        <v>1643</v>
      </c>
      <c r="D57" t="s">
        <v>1646</v>
      </c>
      <c r="E57" s="1">
        <v>764.65</v>
      </c>
      <c r="G57"/>
      <c r="H57"/>
    </row>
    <row r="58" spans="1:8" s="1" customFormat="1" hidden="1" x14ac:dyDescent="0.25">
      <c r="A58" s="7">
        <v>41786</v>
      </c>
      <c r="B58" t="s">
        <v>1642</v>
      </c>
      <c r="C58" t="s">
        <v>1643</v>
      </c>
      <c r="D58" t="s">
        <v>1647</v>
      </c>
      <c r="E58" s="1">
        <v>2160</v>
      </c>
      <c r="G58"/>
      <c r="H58"/>
    </row>
    <row r="59" spans="1:8" s="1" customFormat="1" hidden="1" x14ac:dyDescent="0.25">
      <c r="A59" s="7">
        <v>41786</v>
      </c>
      <c r="B59" t="s">
        <v>1642</v>
      </c>
      <c r="C59" t="s">
        <v>1648</v>
      </c>
      <c r="D59" t="s">
        <v>1649</v>
      </c>
      <c r="E59" s="1">
        <v>73626.55</v>
      </c>
      <c r="G59"/>
      <c r="H59"/>
    </row>
    <row r="60" spans="1:8" s="1" customFormat="1" hidden="1" x14ac:dyDescent="0.25">
      <c r="A60" s="7">
        <v>41816</v>
      </c>
      <c r="B60" t="s">
        <v>1650</v>
      </c>
      <c r="C60" t="s">
        <v>1651</v>
      </c>
      <c r="D60" s="16" t="s">
        <v>1652</v>
      </c>
      <c r="E60" s="1">
        <v>202482.45</v>
      </c>
      <c r="G60"/>
      <c r="H60"/>
    </row>
    <row r="61" spans="1:8" s="1" customFormat="1" hidden="1" x14ac:dyDescent="0.25">
      <c r="A61" s="7">
        <v>41816</v>
      </c>
      <c r="B61" t="s">
        <v>1650</v>
      </c>
      <c r="C61" t="s">
        <v>1651</v>
      </c>
      <c r="D61" t="s">
        <v>1653</v>
      </c>
      <c r="E61" s="1">
        <v>22488.85</v>
      </c>
      <c r="G61"/>
      <c r="H61"/>
    </row>
    <row r="62" spans="1:8" s="1" customFormat="1" hidden="1" x14ac:dyDescent="0.25">
      <c r="A62" s="7">
        <v>41816</v>
      </c>
      <c r="B62" t="s">
        <v>1650</v>
      </c>
      <c r="C62" t="s">
        <v>1651</v>
      </c>
      <c r="D62" t="s">
        <v>1654</v>
      </c>
      <c r="E62" s="1">
        <v>10892.9</v>
      </c>
      <c r="G62"/>
      <c r="H62"/>
    </row>
    <row r="63" spans="1:8" s="1" customFormat="1" hidden="1" x14ac:dyDescent="0.25">
      <c r="A63" s="7">
        <v>41816</v>
      </c>
      <c r="B63" t="s">
        <v>1650</v>
      </c>
      <c r="C63" t="s">
        <v>1651</v>
      </c>
      <c r="D63" t="s">
        <v>1655</v>
      </c>
      <c r="E63" s="1">
        <v>36832.300000000003</v>
      </c>
      <c r="G63"/>
      <c r="H63"/>
    </row>
    <row r="64" spans="1:8" s="1" customFormat="1" hidden="1" x14ac:dyDescent="0.25">
      <c r="A64" s="7">
        <v>41816</v>
      </c>
      <c r="B64" t="s">
        <v>1650</v>
      </c>
      <c r="C64" t="s">
        <v>1651</v>
      </c>
      <c r="D64" t="s">
        <v>1656</v>
      </c>
      <c r="E64" s="1">
        <v>11584.1</v>
      </c>
      <c r="G64"/>
      <c r="H64"/>
    </row>
    <row r="65" spans="1:8" s="1" customFormat="1" hidden="1" x14ac:dyDescent="0.25">
      <c r="A65" s="7">
        <v>41816</v>
      </c>
      <c r="B65" t="s">
        <v>1650</v>
      </c>
      <c r="C65" t="s">
        <v>1651</v>
      </c>
      <c r="D65" t="s">
        <v>1657</v>
      </c>
      <c r="E65" s="1">
        <v>2160</v>
      </c>
      <c r="G65"/>
      <c r="H65"/>
    </row>
    <row r="66" spans="1:8" s="1" customFormat="1" hidden="1" x14ac:dyDescent="0.25">
      <c r="A66" s="7">
        <v>41816</v>
      </c>
      <c r="B66" t="s">
        <v>1650</v>
      </c>
      <c r="C66" t="s">
        <v>1651</v>
      </c>
      <c r="D66" t="s">
        <v>1658</v>
      </c>
      <c r="E66" s="1">
        <v>56744.45</v>
      </c>
      <c r="G66"/>
      <c r="H66"/>
    </row>
    <row r="67" spans="1:8" s="1" customFormat="1" hidden="1" x14ac:dyDescent="0.25">
      <c r="A67" s="7">
        <v>41820</v>
      </c>
      <c r="B67" t="s">
        <v>1373</v>
      </c>
      <c r="C67" t="s">
        <v>1410</v>
      </c>
      <c r="D67" t="s">
        <v>1664</v>
      </c>
      <c r="E67" s="1">
        <v>2160</v>
      </c>
      <c r="G67"/>
      <c r="H67"/>
    </row>
    <row r="68" spans="1:8" s="1" customFormat="1" hidden="1" x14ac:dyDescent="0.25">
      <c r="A68" s="7">
        <v>41836</v>
      </c>
      <c r="B68" t="s">
        <v>1659</v>
      </c>
      <c r="C68" t="s">
        <v>1660</v>
      </c>
      <c r="D68" t="s">
        <v>1661</v>
      </c>
      <c r="E68" s="1">
        <v>121472</v>
      </c>
      <c r="G68"/>
      <c r="H68"/>
    </row>
    <row r="69" spans="1:8" s="1" customFormat="1" hidden="1" x14ac:dyDescent="0.25">
      <c r="A69" s="7">
        <v>41836</v>
      </c>
      <c r="B69" t="s">
        <v>1659</v>
      </c>
      <c r="C69" t="s">
        <v>1660</v>
      </c>
      <c r="D69" t="s">
        <v>1662</v>
      </c>
      <c r="E69" s="1">
        <v>19453.5</v>
      </c>
      <c r="G69"/>
      <c r="H69"/>
    </row>
    <row r="70" spans="1:8" s="1" customFormat="1" hidden="1" x14ac:dyDescent="0.25">
      <c r="A70" s="7">
        <v>41836</v>
      </c>
      <c r="B70" t="s">
        <v>1659</v>
      </c>
      <c r="C70" t="s">
        <v>1660</v>
      </c>
      <c r="D70" t="s">
        <v>1663</v>
      </c>
      <c r="E70" s="1">
        <v>177429.75</v>
      </c>
      <c r="G70"/>
      <c r="H70"/>
    </row>
    <row r="71" spans="1:8" s="1" customFormat="1" hidden="1" x14ac:dyDescent="0.25">
      <c r="A71" s="7">
        <v>41848</v>
      </c>
      <c r="B71" t="s">
        <v>1421</v>
      </c>
      <c r="C71" t="s">
        <v>1374</v>
      </c>
      <c r="D71" t="s">
        <v>1665</v>
      </c>
      <c r="E71" s="1">
        <v>432.4</v>
      </c>
      <c r="G71"/>
      <c r="H71"/>
    </row>
    <row r="72" spans="1:8" s="1" customFormat="1" hidden="1" x14ac:dyDescent="0.25">
      <c r="A72" s="7">
        <v>41848</v>
      </c>
      <c r="B72" t="s">
        <v>1421</v>
      </c>
      <c r="C72" t="s">
        <v>1376</v>
      </c>
      <c r="D72" t="s">
        <v>1666</v>
      </c>
      <c r="E72" s="1">
        <v>437.45</v>
      </c>
      <c r="G72"/>
      <c r="H72"/>
    </row>
    <row r="73" spans="1:8" s="1" customFormat="1" hidden="1" x14ac:dyDescent="0.25">
      <c r="A73" s="7">
        <v>41848</v>
      </c>
      <c r="B73" t="s">
        <v>1421</v>
      </c>
      <c r="C73" t="s">
        <v>1377</v>
      </c>
      <c r="D73" t="s">
        <v>1667</v>
      </c>
      <c r="E73" s="1">
        <v>437.45</v>
      </c>
      <c r="G73"/>
      <c r="H73"/>
    </row>
    <row r="74" spans="1:8" s="1" customFormat="1" hidden="1" x14ac:dyDescent="0.25">
      <c r="A74" s="7">
        <v>41848</v>
      </c>
      <c r="B74" t="s">
        <v>1421</v>
      </c>
      <c r="C74" t="s">
        <v>1378</v>
      </c>
      <c r="D74" t="s">
        <v>1668</v>
      </c>
      <c r="E74" s="1">
        <v>254.35</v>
      </c>
      <c r="G74"/>
      <c r="H74"/>
    </row>
    <row r="75" spans="1:8" s="1" customFormat="1" hidden="1" x14ac:dyDescent="0.25">
      <c r="A75" s="7">
        <v>41848</v>
      </c>
      <c r="B75" t="s">
        <v>1421</v>
      </c>
      <c r="C75" t="s">
        <v>1379</v>
      </c>
      <c r="D75" t="s">
        <v>1669</v>
      </c>
      <c r="E75" s="1">
        <v>274.7</v>
      </c>
      <c r="G75"/>
      <c r="H75"/>
    </row>
    <row r="76" spans="1:8" s="1" customFormat="1" hidden="1" x14ac:dyDescent="0.25">
      <c r="A76" s="7">
        <v>41848</v>
      </c>
      <c r="B76" t="s">
        <v>1421</v>
      </c>
      <c r="C76" t="s">
        <v>1380</v>
      </c>
      <c r="D76" t="s">
        <v>1670</v>
      </c>
      <c r="E76" s="1">
        <v>318.75</v>
      </c>
      <c r="G76"/>
      <c r="H76"/>
    </row>
    <row r="77" spans="1:8" s="1" customFormat="1" hidden="1" x14ac:dyDescent="0.25">
      <c r="A77" s="7">
        <v>41848</v>
      </c>
      <c r="B77" t="s">
        <v>1421</v>
      </c>
      <c r="C77" t="s">
        <v>1381</v>
      </c>
      <c r="D77" t="s">
        <v>1671</v>
      </c>
      <c r="E77" s="1">
        <v>262.8</v>
      </c>
      <c r="G77"/>
      <c r="H77"/>
    </row>
    <row r="78" spans="1:8" s="1" customFormat="1" hidden="1" x14ac:dyDescent="0.25">
      <c r="A78" s="7">
        <v>41848</v>
      </c>
      <c r="B78" t="s">
        <v>1421</v>
      </c>
      <c r="C78" t="s">
        <v>1419</v>
      </c>
      <c r="D78" t="s">
        <v>1672</v>
      </c>
      <c r="E78" s="1">
        <v>283.14999999999998</v>
      </c>
      <c r="G78"/>
      <c r="H78"/>
    </row>
    <row r="79" spans="1:8" s="1" customFormat="1" hidden="1" x14ac:dyDescent="0.25">
      <c r="A79" s="7">
        <v>41848</v>
      </c>
      <c r="B79" t="s">
        <v>1421</v>
      </c>
      <c r="C79" t="s">
        <v>1383</v>
      </c>
      <c r="D79" t="s">
        <v>1673</v>
      </c>
      <c r="E79" s="1">
        <v>306.89999999999998</v>
      </c>
      <c r="G79"/>
      <c r="H79"/>
    </row>
    <row r="80" spans="1:8" hidden="1" x14ac:dyDescent="0.25">
      <c r="A80" s="7">
        <v>41848</v>
      </c>
      <c r="B80" t="s">
        <v>1421</v>
      </c>
      <c r="C80" t="s">
        <v>1385</v>
      </c>
      <c r="D80" t="s">
        <v>1674</v>
      </c>
      <c r="E80" s="1">
        <v>278.10000000000002</v>
      </c>
    </row>
    <row r="81" spans="1:5" hidden="1" x14ac:dyDescent="0.25">
      <c r="A81" s="7">
        <v>41848</v>
      </c>
      <c r="B81" t="s">
        <v>1421</v>
      </c>
      <c r="C81" t="s">
        <v>1387</v>
      </c>
      <c r="D81" t="s">
        <v>1675</v>
      </c>
      <c r="E81" s="1">
        <v>267.89999999999998</v>
      </c>
    </row>
    <row r="82" spans="1:5" hidden="1" x14ac:dyDescent="0.25">
      <c r="A82" s="7">
        <v>41848</v>
      </c>
      <c r="B82" t="s">
        <v>1421</v>
      </c>
      <c r="C82" t="s">
        <v>1389</v>
      </c>
      <c r="D82" t="s">
        <v>1676</v>
      </c>
      <c r="E82" s="1">
        <v>273</v>
      </c>
    </row>
    <row r="83" spans="1:5" hidden="1" x14ac:dyDescent="0.25">
      <c r="A83" s="7">
        <v>41848</v>
      </c>
      <c r="B83" t="s">
        <v>1421</v>
      </c>
      <c r="C83" t="s">
        <v>1390</v>
      </c>
      <c r="D83" t="s">
        <v>1677</v>
      </c>
      <c r="E83" s="1">
        <v>300.10000000000002</v>
      </c>
    </row>
    <row r="84" spans="1:5" hidden="1" x14ac:dyDescent="0.25">
      <c r="A84" s="7">
        <v>41848</v>
      </c>
      <c r="B84" t="s">
        <v>1421</v>
      </c>
      <c r="C84" t="s">
        <v>1392</v>
      </c>
      <c r="D84" t="s">
        <v>1678</v>
      </c>
      <c r="E84" s="1">
        <v>284.85000000000002</v>
      </c>
    </row>
    <row r="85" spans="1:5" hidden="1" x14ac:dyDescent="0.25">
      <c r="A85" s="7">
        <v>41848</v>
      </c>
      <c r="B85" t="s">
        <v>1421</v>
      </c>
      <c r="C85" t="s">
        <v>1394</v>
      </c>
      <c r="D85" t="s">
        <v>1679</v>
      </c>
      <c r="E85" s="1">
        <v>273</v>
      </c>
    </row>
    <row r="86" spans="1:5" hidden="1" x14ac:dyDescent="0.25">
      <c r="A86" s="7">
        <v>41848</v>
      </c>
      <c r="B86" t="s">
        <v>1421</v>
      </c>
      <c r="C86" t="s">
        <v>1396</v>
      </c>
      <c r="D86" t="s">
        <v>1680</v>
      </c>
      <c r="E86" s="1">
        <v>1232.7</v>
      </c>
    </row>
    <row r="87" spans="1:5" hidden="1" x14ac:dyDescent="0.25">
      <c r="A87" s="7">
        <v>41850</v>
      </c>
      <c r="B87" t="s">
        <v>1421</v>
      </c>
      <c r="C87" t="s">
        <v>1398</v>
      </c>
      <c r="D87" t="s">
        <v>1681</v>
      </c>
      <c r="E87" s="1">
        <v>12727.8</v>
      </c>
    </row>
    <row r="88" spans="1:5" hidden="1" x14ac:dyDescent="0.25">
      <c r="A88" s="7">
        <v>41851</v>
      </c>
      <c r="B88" t="s">
        <v>1421</v>
      </c>
      <c r="C88" t="s">
        <v>1400</v>
      </c>
      <c r="D88" t="s">
        <v>1682</v>
      </c>
      <c r="E88" s="1">
        <v>967.95</v>
      </c>
    </row>
    <row r="89" spans="1:5" hidden="1" x14ac:dyDescent="0.25">
      <c r="A89" s="7">
        <v>41851</v>
      </c>
      <c r="B89" t="s">
        <v>1421</v>
      </c>
      <c r="C89" t="s">
        <v>1402</v>
      </c>
      <c r="D89" t="s">
        <v>1683</v>
      </c>
      <c r="E89" s="1">
        <v>7724.2</v>
      </c>
    </row>
    <row r="90" spans="1:5" hidden="1" x14ac:dyDescent="0.25">
      <c r="A90" s="7">
        <v>41851</v>
      </c>
      <c r="B90" t="s">
        <v>1421</v>
      </c>
      <c r="C90" t="s">
        <v>1404</v>
      </c>
      <c r="D90" t="s">
        <v>1684</v>
      </c>
      <c r="E90" s="1">
        <v>942.8</v>
      </c>
    </row>
    <row r="91" spans="1:5" hidden="1" x14ac:dyDescent="0.25">
      <c r="A91" s="7">
        <v>41851</v>
      </c>
      <c r="B91" t="s">
        <v>1421</v>
      </c>
      <c r="C91" t="s">
        <v>1406</v>
      </c>
      <c r="D91" t="s">
        <v>1685</v>
      </c>
      <c r="E91" s="1">
        <v>18837.400000000001</v>
      </c>
    </row>
    <row r="92" spans="1:5" hidden="1" x14ac:dyDescent="0.25">
      <c r="A92" s="7">
        <v>41851</v>
      </c>
      <c r="B92" t="s">
        <v>1421</v>
      </c>
      <c r="C92" t="s">
        <v>1408</v>
      </c>
      <c r="D92" t="s">
        <v>1686</v>
      </c>
      <c r="E92" s="1">
        <v>21787.25</v>
      </c>
    </row>
    <row r="93" spans="1:5" hidden="1" x14ac:dyDescent="0.25">
      <c r="A93" s="7">
        <v>41851</v>
      </c>
      <c r="B93" t="s">
        <v>1687</v>
      </c>
      <c r="C93" t="s">
        <v>1412</v>
      </c>
      <c r="D93" t="s">
        <v>1688</v>
      </c>
      <c r="E93" s="1">
        <v>6898.3</v>
      </c>
    </row>
    <row r="94" spans="1:5" hidden="1" x14ac:dyDescent="0.25">
      <c r="A94" s="7">
        <v>41851</v>
      </c>
      <c r="B94" t="s">
        <v>1687</v>
      </c>
      <c r="C94" t="s">
        <v>1414</v>
      </c>
      <c r="D94" t="s">
        <v>1689</v>
      </c>
      <c r="E94" s="1">
        <v>14327.7</v>
      </c>
    </row>
    <row r="95" spans="1:5" hidden="1" x14ac:dyDescent="0.25">
      <c r="A95" s="7">
        <v>41851</v>
      </c>
      <c r="B95" t="s">
        <v>1687</v>
      </c>
      <c r="C95" t="s">
        <v>1416</v>
      </c>
      <c r="D95" t="s">
        <v>1690</v>
      </c>
      <c r="E95" s="1">
        <v>5819</v>
      </c>
    </row>
    <row r="96" spans="1:5" hidden="1" x14ac:dyDescent="0.25">
      <c r="A96" s="7">
        <v>41857</v>
      </c>
      <c r="B96" t="s">
        <v>1354</v>
      </c>
      <c r="C96" t="s">
        <v>1691</v>
      </c>
      <c r="D96" t="s">
        <v>1692</v>
      </c>
      <c r="E96" s="1">
        <v>32940</v>
      </c>
    </row>
    <row r="97" spans="1:5" hidden="1" x14ac:dyDescent="0.25">
      <c r="A97" s="7">
        <v>41857</v>
      </c>
      <c r="B97" t="s">
        <v>1354</v>
      </c>
      <c r="C97" t="s">
        <v>1693</v>
      </c>
      <c r="D97" t="s">
        <v>1694</v>
      </c>
      <c r="E97" s="1">
        <v>2160</v>
      </c>
    </row>
    <row r="98" spans="1:5" hidden="1" x14ac:dyDescent="0.25">
      <c r="A98" s="7">
        <v>41857</v>
      </c>
      <c r="B98" t="s">
        <v>1354</v>
      </c>
      <c r="C98" t="s">
        <v>1695</v>
      </c>
      <c r="D98" t="s">
        <v>1696</v>
      </c>
      <c r="E98" s="1">
        <v>3520.8</v>
      </c>
    </row>
    <row r="99" spans="1:5" hidden="1" x14ac:dyDescent="0.25">
      <c r="A99" s="7">
        <v>41857</v>
      </c>
      <c r="B99" t="s">
        <v>1354</v>
      </c>
      <c r="C99" t="s">
        <v>1697</v>
      </c>
      <c r="D99" t="s">
        <v>1698</v>
      </c>
      <c r="E99" s="1">
        <v>3704.4</v>
      </c>
    </row>
    <row r="100" spans="1:5" hidden="1" x14ac:dyDescent="0.25">
      <c r="A100" s="7">
        <v>41857</v>
      </c>
      <c r="B100" t="s">
        <v>1354</v>
      </c>
      <c r="C100" t="s">
        <v>1699</v>
      </c>
      <c r="D100" t="s">
        <v>1700</v>
      </c>
      <c r="E100" s="1">
        <v>3045.6</v>
      </c>
    </row>
    <row r="101" spans="1:5" hidden="1" x14ac:dyDescent="0.25">
      <c r="A101" s="7">
        <v>41857</v>
      </c>
      <c r="B101" t="s">
        <v>1354</v>
      </c>
      <c r="C101" t="s">
        <v>1701</v>
      </c>
      <c r="D101" t="s">
        <v>1702</v>
      </c>
      <c r="E101" s="1">
        <v>9352.7999999999993</v>
      </c>
    </row>
    <row r="102" spans="1:5" hidden="1" x14ac:dyDescent="0.25">
      <c r="A102" s="7">
        <v>41857</v>
      </c>
      <c r="B102" t="s">
        <v>567</v>
      </c>
      <c r="C102" t="s">
        <v>1703</v>
      </c>
      <c r="D102" t="s">
        <v>1704</v>
      </c>
      <c r="E102" s="1">
        <v>131848.29999999999</v>
      </c>
    </row>
    <row r="103" spans="1:5" hidden="1" x14ac:dyDescent="0.25">
      <c r="A103" s="7">
        <v>41862</v>
      </c>
      <c r="B103" t="s">
        <v>34</v>
      </c>
      <c r="C103" t="s">
        <v>1423</v>
      </c>
      <c r="D103" t="s">
        <v>1705</v>
      </c>
      <c r="E103" s="1">
        <v>8220.6</v>
      </c>
    </row>
    <row r="104" spans="1:5" hidden="1" x14ac:dyDescent="0.25">
      <c r="A104" s="7">
        <v>41882</v>
      </c>
      <c r="B104" t="s">
        <v>1354</v>
      </c>
      <c r="C104" t="s">
        <v>35</v>
      </c>
      <c r="D104" t="s">
        <v>1706</v>
      </c>
      <c r="E104" s="1">
        <v>2160</v>
      </c>
    </row>
    <row r="105" spans="1:5" hidden="1" x14ac:dyDescent="0.25">
      <c r="A105" s="7">
        <v>41898</v>
      </c>
      <c r="B105" t="s">
        <v>1707</v>
      </c>
      <c r="C105" t="s">
        <v>1708</v>
      </c>
      <c r="D105" t="s">
        <v>1709</v>
      </c>
      <c r="E105" s="1">
        <v>15348.9</v>
      </c>
    </row>
    <row r="106" spans="1:5" hidden="1" x14ac:dyDescent="0.25">
      <c r="A106" s="7">
        <v>41900</v>
      </c>
      <c r="B106" t="s">
        <v>564</v>
      </c>
      <c r="C106" t="s">
        <v>43</v>
      </c>
      <c r="D106" t="s">
        <v>1710</v>
      </c>
      <c r="E106" s="1">
        <v>1684.8</v>
      </c>
    </row>
    <row r="107" spans="1:5" hidden="1" x14ac:dyDescent="0.25">
      <c r="A107" s="7">
        <v>41901</v>
      </c>
      <c r="B107" t="s">
        <v>564</v>
      </c>
      <c r="C107" t="s">
        <v>41</v>
      </c>
      <c r="D107" t="s">
        <v>1711</v>
      </c>
      <c r="E107" s="1">
        <v>2003.7</v>
      </c>
    </row>
    <row r="108" spans="1:5" hidden="1" x14ac:dyDescent="0.25">
      <c r="A108" s="7">
        <v>41912</v>
      </c>
      <c r="B108" t="s">
        <v>564</v>
      </c>
      <c r="C108" t="s">
        <v>1431</v>
      </c>
      <c r="D108" t="s">
        <v>1712</v>
      </c>
      <c r="E108" s="1">
        <v>226.8</v>
      </c>
    </row>
    <row r="109" spans="1:5" hidden="1" x14ac:dyDescent="0.25">
      <c r="A109" s="7">
        <v>41912</v>
      </c>
      <c r="B109" t="s">
        <v>564</v>
      </c>
      <c r="C109" t="s">
        <v>37</v>
      </c>
      <c r="D109" t="s">
        <v>1713</v>
      </c>
      <c r="E109" s="1">
        <v>245000</v>
      </c>
    </row>
    <row r="110" spans="1:5" hidden="1" x14ac:dyDescent="0.25">
      <c r="A110" s="7">
        <v>41912</v>
      </c>
      <c r="B110" t="s">
        <v>564</v>
      </c>
      <c r="C110" t="s">
        <v>39</v>
      </c>
      <c r="D110" t="s">
        <v>1714</v>
      </c>
      <c r="E110" s="1">
        <v>1620</v>
      </c>
    </row>
    <row r="111" spans="1:5" hidden="1" x14ac:dyDescent="0.25">
      <c r="A111" s="7">
        <v>41912</v>
      </c>
      <c r="B111" t="s">
        <v>564</v>
      </c>
      <c r="C111" t="s">
        <v>1715</v>
      </c>
      <c r="D111" t="s">
        <v>1716</v>
      </c>
      <c r="E111" s="1">
        <v>3267.6</v>
      </c>
    </row>
    <row r="112" spans="1:5" hidden="1" x14ac:dyDescent="0.25">
      <c r="A112" s="7">
        <v>41932</v>
      </c>
      <c r="B112" t="s">
        <v>1357</v>
      </c>
      <c r="C112" t="s">
        <v>1429</v>
      </c>
      <c r="D112" t="s">
        <v>1717</v>
      </c>
      <c r="E112" s="1">
        <v>177429.75</v>
      </c>
    </row>
    <row r="113" spans="1:6" hidden="1" x14ac:dyDescent="0.25">
      <c r="A113" s="7">
        <v>41933</v>
      </c>
      <c r="B113" t="s">
        <v>1718</v>
      </c>
      <c r="C113" t="s">
        <v>1719</v>
      </c>
      <c r="D113" t="s">
        <v>1720</v>
      </c>
      <c r="E113" s="1">
        <v>2738.9</v>
      </c>
    </row>
    <row r="114" spans="1:6" hidden="1" x14ac:dyDescent="0.25">
      <c r="A114" s="7">
        <v>41933</v>
      </c>
      <c r="B114" t="s">
        <v>1718</v>
      </c>
      <c r="C114" t="s">
        <v>1721</v>
      </c>
      <c r="D114" t="s">
        <v>1722</v>
      </c>
      <c r="E114" s="1">
        <v>14526</v>
      </c>
    </row>
    <row r="115" spans="1:6" hidden="1" x14ac:dyDescent="0.25">
      <c r="A115" s="7">
        <v>41941</v>
      </c>
      <c r="B115" t="s">
        <v>1718</v>
      </c>
      <c r="C115" t="s">
        <v>1723</v>
      </c>
      <c r="D115" t="s">
        <v>1724</v>
      </c>
      <c r="E115" s="1">
        <v>3594</v>
      </c>
    </row>
    <row r="116" spans="1:6" hidden="1" x14ac:dyDescent="0.25">
      <c r="A116" s="7">
        <v>41943</v>
      </c>
      <c r="B116" t="s">
        <v>1718</v>
      </c>
      <c r="C116" t="s">
        <v>1725</v>
      </c>
      <c r="D116" t="s">
        <v>1726</v>
      </c>
      <c r="E116" s="1">
        <v>2160</v>
      </c>
    </row>
    <row r="117" spans="1:6" hidden="1" x14ac:dyDescent="0.25">
      <c r="A117" s="7">
        <v>41943</v>
      </c>
      <c r="B117" t="s">
        <v>1718</v>
      </c>
      <c r="C117" t="s">
        <v>1727</v>
      </c>
      <c r="D117" t="s">
        <v>1728</v>
      </c>
      <c r="E117" s="1">
        <v>245000</v>
      </c>
    </row>
    <row r="118" spans="1:6" hidden="1" x14ac:dyDescent="0.25">
      <c r="A118" s="7">
        <v>41948</v>
      </c>
      <c r="B118" t="s">
        <v>53</v>
      </c>
      <c r="C118" t="s">
        <v>1729</v>
      </c>
      <c r="D118" t="s">
        <v>1730</v>
      </c>
      <c r="E118" s="1">
        <v>15984</v>
      </c>
    </row>
    <row r="119" spans="1:6" hidden="1" x14ac:dyDescent="0.25">
      <c r="A119" s="7">
        <v>41948</v>
      </c>
      <c r="B119" t="s">
        <v>53</v>
      </c>
      <c r="C119" t="s">
        <v>1731</v>
      </c>
      <c r="D119" t="s">
        <v>1732</v>
      </c>
      <c r="E119" s="1">
        <v>12787.2</v>
      </c>
    </row>
    <row r="120" spans="1:6" hidden="1" x14ac:dyDescent="0.25">
      <c r="A120" s="7">
        <v>41948</v>
      </c>
      <c r="B120" t="s">
        <v>53</v>
      </c>
      <c r="C120" t="s">
        <v>1733</v>
      </c>
      <c r="D120" t="s">
        <v>1734</v>
      </c>
      <c r="E120" s="1">
        <v>12787.2</v>
      </c>
    </row>
    <row r="121" spans="1:6" hidden="1" x14ac:dyDescent="0.25">
      <c r="A121" s="7">
        <v>41948</v>
      </c>
      <c r="B121" t="s">
        <v>53</v>
      </c>
      <c r="C121" t="s">
        <v>1735</v>
      </c>
      <c r="D121" t="s">
        <v>1736</v>
      </c>
      <c r="E121" s="1">
        <v>7992</v>
      </c>
    </row>
    <row r="122" spans="1:6" hidden="1" x14ac:dyDescent="0.25">
      <c r="A122" s="7">
        <v>41948</v>
      </c>
      <c r="B122" t="s">
        <v>53</v>
      </c>
      <c r="C122" t="s">
        <v>1737</v>
      </c>
      <c r="D122" t="s">
        <v>1738</v>
      </c>
      <c r="E122" s="1">
        <v>10069.9</v>
      </c>
    </row>
    <row r="123" spans="1:6" hidden="1" x14ac:dyDescent="0.25">
      <c r="A123" s="7">
        <v>41950</v>
      </c>
      <c r="B123" t="s">
        <v>53</v>
      </c>
      <c r="C123" t="s">
        <v>1739</v>
      </c>
      <c r="D123" t="s">
        <v>1740</v>
      </c>
      <c r="E123" s="1">
        <v>3394.45</v>
      </c>
    </row>
    <row r="124" spans="1:6" hidden="1" x14ac:dyDescent="0.25">
      <c r="A124" s="7">
        <v>41953</v>
      </c>
      <c r="B124" t="s">
        <v>1624</v>
      </c>
      <c r="C124" t="s">
        <v>1625</v>
      </c>
      <c r="D124" t="s">
        <v>1626</v>
      </c>
      <c r="E124" s="1">
        <v>582.54999999999995</v>
      </c>
    </row>
    <row r="125" spans="1:6" hidden="1" x14ac:dyDescent="0.25">
      <c r="A125" s="7">
        <v>41953</v>
      </c>
      <c r="B125" t="s">
        <v>1624</v>
      </c>
      <c r="C125" t="s">
        <v>1625</v>
      </c>
      <c r="D125" t="s">
        <v>1627</v>
      </c>
      <c r="E125" s="1">
        <v>10368</v>
      </c>
    </row>
    <row r="126" spans="1:6" hidden="1" x14ac:dyDescent="0.25">
      <c r="A126" s="7">
        <v>41981</v>
      </c>
      <c r="B126" t="s">
        <v>1628</v>
      </c>
      <c r="C126" t="s">
        <v>1629</v>
      </c>
      <c r="D126" t="s">
        <v>1630</v>
      </c>
      <c r="E126" s="1">
        <v>7560</v>
      </c>
    </row>
    <row r="127" spans="1:6" hidden="1" x14ac:dyDescent="0.25">
      <c r="A127" s="7">
        <v>41981</v>
      </c>
      <c r="B127" t="s">
        <v>1628</v>
      </c>
      <c r="C127" t="s">
        <v>1629</v>
      </c>
      <c r="D127" t="s">
        <v>1631</v>
      </c>
      <c r="E127" s="1">
        <v>229.6</v>
      </c>
    </row>
    <row r="128" spans="1:6" hidden="1" x14ac:dyDescent="0.25">
      <c r="A128" s="7">
        <v>42005</v>
      </c>
      <c r="B128" t="s">
        <v>1373</v>
      </c>
      <c r="C128" t="s">
        <v>1374</v>
      </c>
      <c r="D128" t="s">
        <v>1375</v>
      </c>
      <c r="E128" s="1">
        <v>273</v>
      </c>
      <c r="F128"/>
    </row>
    <row r="129" spans="1:6" hidden="1" x14ac:dyDescent="0.25">
      <c r="A129" s="7">
        <v>42005</v>
      </c>
      <c r="B129" t="s">
        <v>1373</v>
      </c>
      <c r="C129" t="s">
        <v>1376</v>
      </c>
      <c r="D129" t="s">
        <v>1375</v>
      </c>
      <c r="E129" s="1">
        <v>274.7</v>
      </c>
      <c r="F129"/>
    </row>
    <row r="130" spans="1:6" hidden="1" x14ac:dyDescent="0.25">
      <c r="A130" s="7">
        <v>42005</v>
      </c>
      <c r="B130" t="s">
        <v>1373</v>
      </c>
      <c r="C130" t="s">
        <v>1377</v>
      </c>
      <c r="D130" t="s">
        <v>1375</v>
      </c>
      <c r="E130" s="1">
        <v>279.75</v>
      </c>
      <c r="F130"/>
    </row>
    <row r="131" spans="1:6" hidden="1" x14ac:dyDescent="0.25">
      <c r="A131" s="7">
        <v>42005</v>
      </c>
      <c r="B131" t="s">
        <v>1373</v>
      </c>
      <c r="C131" t="s">
        <v>1378</v>
      </c>
      <c r="D131" t="s">
        <v>1375</v>
      </c>
      <c r="E131" s="1">
        <v>269.60000000000002</v>
      </c>
      <c r="F131"/>
    </row>
    <row r="132" spans="1:6" hidden="1" x14ac:dyDescent="0.25">
      <c r="A132" s="7">
        <v>42005</v>
      </c>
      <c r="B132" t="s">
        <v>1373</v>
      </c>
      <c r="C132" t="s">
        <v>1379</v>
      </c>
      <c r="D132" t="s">
        <v>1375</v>
      </c>
      <c r="E132" s="1">
        <v>444.25</v>
      </c>
      <c r="F132"/>
    </row>
    <row r="133" spans="1:6" hidden="1" x14ac:dyDescent="0.25">
      <c r="A133" s="7">
        <v>42005</v>
      </c>
      <c r="B133" t="s">
        <v>1373</v>
      </c>
      <c r="C133" t="s">
        <v>1380</v>
      </c>
      <c r="D133" t="s">
        <v>1375</v>
      </c>
      <c r="E133" s="1">
        <v>456.1</v>
      </c>
      <c r="F133"/>
    </row>
    <row r="134" spans="1:6" hidden="1" x14ac:dyDescent="0.25">
      <c r="A134" s="7">
        <v>42005</v>
      </c>
      <c r="B134" t="s">
        <v>1373</v>
      </c>
      <c r="C134" t="s">
        <v>1381</v>
      </c>
      <c r="D134" t="s">
        <v>1382</v>
      </c>
      <c r="E134" s="1">
        <v>245000</v>
      </c>
      <c r="F134"/>
    </row>
    <row r="135" spans="1:6" hidden="1" x14ac:dyDescent="0.25">
      <c r="A135" s="7">
        <v>42005</v>
      </c>
      <c r="B135" t="s">
        <v>1373</v>
      </c>
      <c r="C135" t="s">
        <v>1383</v>
      </c>
      <c r="D135" t="s">
        <v>1384</v>
      </c>
      <c r="E135" s="1">
        <v>2160</v>
      </c>
      <c r="F135"/>
    </row>
    <row r="136" spans="1:6" hidden="1" x14ac:dyDescent="0.25">
      <c r="A136" s="7">
        <v>42005</v>
      </c>
      <c r="B136" t="s">
        <v>1373</v>
      </c>
      <c r="C136" t="s">
        <v>1385</v>
      </c>
      <c r="D136" t="s">
        <v>1386</v>
      </c>
      <c r="E136" s="1">
        <v>49650.25</v>
      </c>
      <c r="F136"/>
    </row>
    <row r="137" spans="1:6" hidden="1" x14ac:dyDescent="0.25">
      <c r="A137" s="7">
        <v>42005</v>
      </c>
      <c r="B137" t="s">
        <v>1373</v>
      </c>
      <c r="C137" t="s">
        <v>1387</v>
      </c>
      <c r="D137" t="s">
        <v>1388</v>
      </c>
      <c r="E137" s="1">
        <v>36664.75</v>
      </c>
      <c r="F137"/>
    </row>
    <row r="138" spans="1:6" hidden="1" x14ac:dyDescent="0.25">
      <c r="A138" s="7">
        <v>42005</v>
      </c>
      <c r="B138" t="s">
        <v>1373</v>
      </c>
      <c r="C138" t="s">
        <v>1389</v>
      </c>
      <c r="D138" t="s">
        <v>608</v>
      </c>
      <c r="E138" s="1">
        <v>1585.35</v>
      </c>
      <c r="F138"/>
    </row>
    <row r="139" spans="1:6" hidden="1" x14ac:dyDescent="0.25">
      <c r="A139" s="7">
        <v>42005</v>
      </c>
      <c r="B139" t="s">
        <v>1373</v>
      </c>
      <c r="C139" t="s">
        <v>1390</v>
      </c>
      <c r="D139" t="s">
        <v>1391</v>
      </c>
      <c r="E139" s="1">
        <v>83.15</v>
      </c>
      <c r="F139"/>
    </row>
    <row r="140" spans="1:6" hidden="1" x14ac:dyDescent="0.25">
      <c r="A140" s="7">
        <v>42005</v>
      </c>
      <c r="B140" t="s">
        <v>1373</v>
      </c>
      <c r="C140" t="s">
        <v>1392</v>
      </c>
      <c r="D140" t="s">
        <v>1393</v>
      </c>
      <c r="E140" s="1">
        <v>75243.75</v>
      </c>
      <c r="F140"/>
    </row>
    <row r="141" spans="1:6" hidden="1" x14ac:dyDescent="0.25">
      <c r="A141" s="7">
        <v>42005</v>
      </c>
      <c r="B141" t="s">
        <v>1373</v>
      </c>
      <c r="C141" t="s">
        <v>1394</v>
      </c>
      <c r="D141" t="s">
        <v>1395</v>
      </c>
      <c r="E141" s="1">
        <v>1296</v>
      </c>
      <c r="F141"/>
    </row>
    <row r="142" spans="1:6" hidden="1" x14ac:dyDescent="0.25">
      <c r="A142" s="7">
        <v>42005</v>
      </c>
      <c r="B142" t="s">
        <v>1373</v>
      </c>
      <c r="C142" t="s">
        <v>1396</v>
      </c>
      <c r="D142" t="s">
        <v>1397</v>
      </c>
      <c r="E142" s="1">
        <v>496403.25</v>
      </c>
      <c r="F142"/>
    </row>
    <row r="143" spans="1:6" hidden="1" x14ac:dyDescent="0.25">
      <c r="A143" s="7">
        <v>42005</v>
      </c>
      <c r="B143" t="s">
        <v>1373</v>
      </c>
      <c r="C143" t="s">
        <v>1398</v>
      </c>
      <c r="D143" t="s">
        <v>1399</v>
      </c>
      <c r="E143" s="1">
        <v>245000</v>
      </c>
      <c r="F143"/>
    </row>
    <row r="144" spans="1:6" hidden="1" x14ac:dyDescent="0.25">
      <c r="A144" s="7">
        <v>42005</v>
      </c>
      <c r="B144" t="s">
        <v>1373</v>
      </c>
      <c r="C144" t="s">
        <v>1400</v>
      </c>
      <c r="D144" t="s">
        <v>1401</v>
      </c>
      <c r="E144" s="1">
        <v>21787.4</v>
      </c>
      <c r="F144"/>
    </row>
    <row r="145" spans="1:8" hidden="1" x14ac:dyDescent="0.25">
      <c r="A145" s="7">
        <v>42005</v>
      </c>
      <c r="B145" t="s">
        <v>1373</v>
      </c>
      <c r="C145" t="s">
        <v>1402</v>
      </c>
      <c r="D145" t="s">
        <v>1403</v>
      </c>
      <c r="E145" s="1">
        <v>2591</v>
      </c>
      <c r="F145"/>
    </row>
    <row r="146" spans="1:8" hidden="1" x14ac:dyDescent="0.25">
      <c r="A146" s="7">
        <v>42005</v>
      </c>
      <c r="B146" t="s">
        <v>1373</v>
      </c>
      <c r="C146" t="s">
        <v>1404</v>
      </c>
      <c r="D146" t="s">
        <v>1405</v>
      </c>
      <c r="E146" s="1">
        <v>13370.4</v>
      </c>
      <c r="F146"/>
    </row>
    <row r="147" spans="1:8" hidden="1" x14ac:dyDescent="0.25">
      <c r="A147" s="7">
        <v>42005</v>
      </c>
      <c r="B147" t="s">
        <v>1373</v>
      </c>
      <c r="C147" t="s">
        <v>1406</v>
      </c>
      <c r="D147" t="s">
        <v>1407</v>
      </c>
      <c r="E147" s="1">
        <v>74214</v>
      </c>
      <c r="F147"/>
    </row>
    <row r="148" spans="1:8" hidden="1" x14ac:dyDescent="0.25">
      <c r="A148" s="7">
        <v>42005</v>
      </c>
      <c r="B148" t="s">
        <v>1373</v>
      </c>
      <c r="C148" t="s">
        <v>1408</v>
      </c>
      <c r="D148" t="s">
        <v>1409</v>
      </c>
      <c r="E148" s="1">
        <v>47520</v>
      </c>
      <c r="F148"/>
    </row>
    <row r="149" spans="1:8" hidden="1" x14ac:dyDescent="0.25">
      <c r="A149" s="7">
        <v>42005</v>
      </c>
      <c r="B149" t="s">
        <v>1373</v>
      </c>
      <c r="C149" t="s">
        <v>1410</v>
      </c>
      <c r="D149" t="s">
        <v>1411</v>
      </c>
      <c r="E149" s="1">
        <v>173700</v>
      </c>
      <c r="F149"/>
    </row>
    <row r="150" spans="1:8" hidden="1" x14ac:dyDescent="0.25">
      <c r="A150" s="7">
        <v>42005</v>
      </c>
      <c r="B150" t="s">
        <v>1373</v>
      </c>
      <c r="C150" t="s">
        <v>1412</v>
      </c>
      <c r="D150" t="s">
        <v>1413</v>
      </c>
      <c r="E150" s="1">
        <v>56996.55</v>
      </c>
      <c r="F150"/>
    </row>
    <row r="151" spans="1:8" hidden="1" x14ac:dyDescent="0.25">
      <c r="A151" s="7">
        <v>42005</v>
      </c>
      <c r="B151" t="s">
        <v>1373</v>
      </c>
      <c r="C151" t="s">
        <v>1414</v>
      </c>
      <c r="D151" t="s">
        <v>1415</v>
      </c>
      <c r="E151" s="1">
        <v>256668</v>
      </c>
      <c r="F151"/>
    </row>
    <row r="152" spans="1:8" hidden="1" x14ac:dyDescent="0.25">
      <c r="A152" s="7">
        <v>42005</v>
      </c>
      <c r="B152" t="s">
        <v>1373</v>
      </c>
      <c r="C152" t="s">
        <v>1416</v>
      </c>
      <c r="D152" t="s">
        <v>1417</v>
      </c>
      <c r="E152" s="1">
        <v>20000</v>
      </c>
      <c r="F152"/>
    </row>
    <row r="153" spans="1:8" hidden="1" x14ac:dyDescent="0.25">
      <c r="A153" s="7">
        <v>42005</v>
      </c>
      <c r="B153" t="s">
        <v>690</v>
      </c>
      <c r="C153" t="s">
        <v>688</v>
      </c>
      <c r="D153" t="s">
        <v>1418</v>
      </c>
      <c r="E153" s="1">
        <v>111585.8</v>
      </c>
      <c r="F153"/>
    </row>
    <row r="154" spans="1:8" hidden="1" x14ac:dyDescent="0.25">
      <c r="A154" s="7">
        <v>42009</v>
      </c>
      <c r="B154" t="s">
        <v>1373</v>
      </c>
      <c r="C154" t="s">
        <v>1419</v>
      </c>
      <c r="D154" t="s">
        <v>1420</v>
      </c>
      <c r="E154" s="1">
        <v>88714.95</v>
      </c>
      <c r="F154"/>
    </row>
    <row r="155" spans="1:8" hidden="1" x14ac:dyDescent="0.25">
      <c r="A155" s="7">
        <v>42010</v>
      </c>
      <c r="B155" t="s">
        <v>1354</v>
      </c>
      <c r="C155" t="s">
        <v>1355</v>
      </c>
      <c r="D155" t="s">
        <v>1356</v>
      </c>
      <c r="E155" s="1">
        <v>653.54999999999995</v>
      </c>
      <c r="F155"/>
    </row>
    <row r="156" spans="1:8" hidden="1" x14ac:dyDescent="0.25">
      <c r="A156" s="7">
        <v>42016</v>
      </c>
      <c r="B156" t="s">
        <v>1357</v>
      </c>
      <c r="C156" t="s">
        <v>1358</v>
      </c>
      <c r="D156" t="s">
        <v>1359</v>
      </c>
      <c r="E156" s="1">
        <v>3931.2</v>
      </c>
      <c r="F156"/>
    </row>
    <row r="157" spans="1:8" hidden="1" x14ac:dyDescent="0.25">
      <c r="A157" s="7">
        <v>42024</v>
      </c>
      <c r="B157" t="s">
        <v>1421</v>
      </c>
      <c r="C157" t="s">
        <v>43</v>
      </c>
      <c r="D157" t="s">
        <v>1422</v>
      </c>
      <c r="E157" s="1">
        <v>9836.75</v>
      </c>
      <c r="F157"/>
    </row>
    <row r="158" spans="1:8" hidden="1" x14ac:dyDescent="0.25">
      <c r="A158" s="7">
        <v>42034</v>
      </c>
      <c r="B158" t="s">
        <v>1421</v>
      </c>
      <c r="C158" t="s">
        <v>1423</v>
      </c>
      <c r="D158" t="s">
        <v>1424</v>
      </c>
      <c r="E158" s="1">
        <v>8048.55</v>
      </c>
      <c r="F158"/>
    </row>
    <row r="159" spans="1:8" hidden="1" x14ac:dyDescent="0.25">
      <c r="A159" s="7">
        <v>42034</v>
      </c>
      <c r="B159" t="s">
        <v>1421</v>
      </c>
      <c r="C159" t="s">
        <v>35</v>
      </c>
      <c r="D159" t="s">
        <v>1425</v>
      </c>
      <c r="E159" s="1">
        <v>1156668.1000000001</v>
      </c>
      <c r="F159"/>
    </row>
    <row r="160" spans="1:8" s="1" customFormat="1" hidden="1" x14ac:dyDescent="0.25">
      <c r="A160" s="7">
        <v>42034</v>
      </c>
      <c r="B160" t="s">
        <v>1421</v>
      </c>
      <c r="C160" t="s">
        <v>39</v>
      </c>
      <c r="D160" t="s">
        <v>1426</v>
      </c>
      <c r="E160" s="1">
        <v>43574</v>
      </c>
      <c r="F160"/>
      <c r="G160"/>
      <c r="H160"/>
    </row>
    <row r="161" spans="1:8" s="1" customFormat="1" hidden="1" x14ac:dyDescent="0.25">
      <c r="A161" s="7">
        <v>42036</v>
      </c>
      <c r="B161" t="s">
        <v>1427</v>
      </c>
      <c r="C161" t="s">
        <v>37</v>
      </c>
      <c r="D161" t="s">
        <v>1428</v>
      </c>
      <c r="E161" s="1">
        <v>2527.1999999999998</v>
      </c>
      <c r="F161"/>
      <c r="G161"/>
      <c r="H161"/>
    </row>
    <row r="162" spans="1:8" s="1" customFormat="1" hidden="1" x14ac:dyDescent="0.25">
      <c r="A162" s="7">
        <v>42037</v>
      </c>
      <c r="B162" t="s">
        <v>1427</v>
      </c>
      <c r="C162" t="s">
        <v>1429</v>
      </c>
      <c r="D162" t="s">
        <v>1430</v>
      </c>
      <c r="E162" s="1">
        <v>1893.35</v>
      </c>
      <c r="F162"/>
      <c r="G162"/>
      <c r="H162"/>
    </row>
    <row r="163" spans="1:8" s="1" customFormat="1" hidden="1" x14ac:dyDescent="0.25">
      <c r="A163" s="7">
        <v>42037</v>
      </c>
      <c r="B163" t="s">
        <v>1427</v>
      </c>
      <c r="C163" t="s">
        <v>1431</v>
      </c>
      <c r="D163" t="s">
        <v>1432</v>
      </c>
      <c r="E163" s="1">
        <v>56996.55</v>
      </c>
      <c r="F163"/>
      <c r="G163"/>
      <c r="H163"/>
    </row>
    <row r="164" spans="1:8" s="1" customFormat="1" hidden="1" x14ac:dyDescent="0.25">
      <c r="A164" s="7">
        <v>42045</v>
      </c>
      <c r="B164" t="s">
        <v>1427</v>
      </c>
      <c r="C164" t="s">
        <v>41</v>
      </c>
      <c r="D164" t="s">
        <v>1433</v>
      </c>
      <c r="E164" s="1">
        <v>245000</v>
      </c>
      <c r="F164"/>
      <c r="G164"/>
      <c r="H164"/>
    </row>
    <row r="165" spans="1:8" s="1" customFormat="1" hidden="1" x14ac:dyDescent="0.25">
      <c r="A165" s="7">
        <v>42062</v>
      </c>
      <c r="B165" t="s">
        <v>577</v>
      </c>
      <c r="C165" t="s">
        <v>653</v>
      </c>
      <c r="D165" t="s">
        <v>1434</v>
      </c>
      <c r="E165" s="1">
        <v>22064.85</v>
      </c>
      <c r="F165"/>
      <c r="G165"/>
      <c r="H165"/>
    </row>
    <row r="166" spans="1:8" s="1" customFormat="1" hidden="1" x14ac:dyDescent="0.25">
      <c r="A166" s="7">
        <v>42063</v>
      </c>
      <c r="B166" t="s">
        <v>577</v>
      </c>
      <c r="C166" t="s">
        <v>651</v>
      </c>
      <c r="D166" t="s">
        <v>1435</v>
      </c>
      <c r="E166" s="1">
        <v>1296</v>
      </c>
      <c r="F166"/>
      <c r="G166"/>
      <c r="H166"/>
    </row>
    <row r="167" spans="1:8" s="1" customFormat="1" hidden="1" x14ac:dyDescent="0.25">
      <c r="A167" s="7">
        <v>42063</v>
      </c>
      <c r="B167" t="s">
        <v>577</v>
      </c>
      <c r="C167" t="s">
        <v>655</v>
      </c>
      <c r="D167" t="s">
        <v>1436</v>
      </c>
      <c r="E167" s="1">
        <v>2160.0500000000002</v>
      </c>
      <c r="F167"/>
      <c r="G167"/>
      <c r="H167"/>
    </row>
    <row r="168" spans="1:8" s="1" customFormat="1" hidden="1" x14ac:dyDescent="0.25">
      <c r="A168" s="7">
        <v>42065</v>
      </c>
      <c r="B168" t="s">
        <v>632</v>
      </c>
      <c r="C168" t="s">
        <v>641</v>
      </c>
      <c r="D168" t="s">
        <v>1437</v>
      </c>
      <c r="E168" s="1">
        <v>3150</v>
      </c>
      <c r="F168"/>
      <c r="G168"/>
      <c r="H168"/>
    </row>
    <row r="169" spans="1:8" s="1" customFormat="1" hidden="1" x14ac:dyDescent="0.25">
      <c r="A169" s="7">
        <v>42065</v>
      </c>
      <c r="B169" t="s">
        <v>632</v>
      </c>
      <c r="C169" t="s">
        <v>657</v>
      </c>
      <c r="D169" t="s">
        <v>1438</v>
      </c>
      <c r="E169" s="1">
        <v>245000</v>
      </c>
      <c r="F169"/>
      <c r="G169"/>
      <c r="H169"/>
    </row>
    <row r="170" spans="1:8" s="1" customFormat="1" hidden="1" x14ac:dyDescent="0.25">
      <c r="A170" s="7">
        <v>42065</v>
      </c>
      <c r="B170" t="s">
        <v>632</v>
      </c>
      <c r="C170" t="s">
        <v>710</v>
      </c>
      <c r="D170" t="s">
        <v>1439</v>
      </c>
      <c r="E170" s="1">
        <v>8844</v>
      </c>
      <c r="F170"/>
      <c r="G170"/>
      <c r="H170"/>
    </row>
    <row r="171" spans="1:8" s="1" customFormat="1" hidden="1" x14ac:dyDescent="0.25">
      <c r="A171" s="7">
        <v>42073</v>
      </c>
      <c r="B171" t="s">
        <v>632</v>
      </c>
      <c r="C171" t="s">
        <v>643</v>
      </c>
      <c r="D171" t="s">
        <v>1440</v>
      </c>
      <c r="E171" s="1">
        <v>250000</v>
      </c>
      <c r="F171"/>
      <c r="G171"/>
      <c r="H171"/>
    </row>
    <row r="172" spans="1:8" s="1" customFormat="1" hidden="1" x14ac:dyDescent="0.25">
      <c r="A172" s="7">
        <v>42089</v>
      </c>
      <c r="B172" t="s">
        <v>632</v>
      </c>
      <c r="C172" t="s">
        <v>661</v>
      </c>
      <c r="D172" t="s">
        <v>1441</v>
      </c>
      <c r="E172" s="1">
        <v>88714.9</v>
      </c>
      <c r="F172"/>
      <c r="G172"/>
      <c r="H172"/>
    </row>
    <row r="173" spans="1:8" s="1" customFormat="1" hidden="1" x14ac:dyDescent="0.25">
      <c r="A173" s="7">
        <v>42089</v>
      </c>
      <c r="B173" t="s">
        <v>642</v>
      </c>
      <c r="C173" t="s">
        <v>679</v>
      </c>
      <c r="D173" t="s">
        <v>1442</v>
      </c>
      <c r="E173" s="1">
        <v>9956</v>
      </c>
      <c r="F173"/>
      <c r="G173"/>
      <c r="H173"/>
    </row>
    <row r="174" spans="1:8" s="1" customFormat="1" hidden="1" x14ac:dyDescent="0.25">
      <c r="A174" s="7">
        <v>42094</v>
      </c>
      <c r="B174" t="s">
        <v>56</v>
      </c>
      <c r="C174" t="s">
        <v>1360</v>
      </c>
      <c r="D174" t="s">
        <v>1361</v>
      </c>
      <c r="E174" s="1">
        <v>5589</v>
      </c>
      <c r="F174"/>
      <c r="G174"/>
      <c r="H174"/>
    </row>
    <row r="175" spans="1:8" s="1" customFormat="1" hidden="1" x14ac:dyDescent="0.25">
      <c r="A175" s="7">
        <v>42094</v>
      </c>
      <c r="B175" t="s">
        <v>1443</v>
      </c>
      <c r="C175" t="s">
        <v>1444</v>
      </c>
      <c r="D175" t="s">
        <v>1445</v>
      </c>
      <c r="E175" s="1">
        <v>14648.8</v>
      </c>
      <c r="F175"/>
      <c r="G175"/>
      <c r="H175"/>
    </row>
    <row r="176" spans="1:8" hidden="1" x14ac:dyDescent="0.25">
      <c r="A176" s="7">
        <v>42094</v>
      </c>
      <c r="B176" t="s">
        <v>642</v>
      </c>
      <c r="C176" t="s">
        <v>683</v>
      </c>
      <c r="D176" t="s">
        <v>1446</v>
      </c>
      <c r="E176" s="1">
        <v>245000</v>
      </c>
      <c r="F176"/>
    </row>
    <row r="177" spans="1:6" hidden="1" x14ac:dyDescent="0.25">
      <c r="A177" s="7">
        <v>42095</v>
      </c>
      <c r="B177" t="s">
        <v>341</v>
      </c>
      <c r="C177" t="s">
        <v>1362</v>
      </c>
      <c r="D177" t="s">
        <v>1363</v>
      </c>
      <c r="E177" s="1">
        <v>832.6</v>
      </c>
      <c r="F177"/>
    </row>
    <row r="178" spans="1:6" hidden="1" x14ac:dyDescent="0.25">
      <c r="A178" s="7">
        <v>42095</v>
      </c>
      <c r="B178" t="s">
        <v>645</v>
      </c>
      <c r="C178" t="s">
        <v>712</v>
      </c>
      <c r="D178" t="s">
        <v>1447</v>
      </c>
      <c r="E178" s="1">
        <v>56996.55</v>
      </c>
      <c r="F178"/>
    </row>
    <row r="179" spans="1:6" hidden="1" x14ac:dyDescent="0.25">
      <c r="A179" s="7">
        <v>42095</v>
      </c>
      <c r="B179" t="s">
        <v>645</v>
      </c>
      <c r="C179" t="s">
        <v>677</v>
      </c>
      <c r="D179" t="s">
        <v>1448</v>
      </c>
      <c r="E179" s="1">
        <v>972</v>
      </c>
      <c r="F179"/>
    </row>
    <row r="180" spans="1:6" hidden="1" x14ac:dyDescent="0.25">
      <c r="A180" s="7">
        <v>42096</v>
      </c>
      <c r="B180" t="s">
        <v>645</v>
      </c>
      <c r="C180" t="s">
        <v>699</v>
      </c>
      <c r="D180" t="s">
        <v>1449</v>
      </c>
      <c r="E180" s="1">
        <v>8272.7999999999993</v>
      </c>
      <c r="F180"/>
    </row>
    <row r="181" spans="1:6" hidden="1" x14ac:dyDescent="0.25">
      <c r="A181" s="7">
        <v>42104</v>
      </c>
      <c r="B181" t="s">
        <v>74</v>
      </c>
      <c r="C181" t="s">
        <v>671</v>
      </c>
      <c r="D181" t="s">
        <v>1450</v>
      </c>
      <c r="E181" s="1">
        <v>790685.65</v>
      </c>
      <c r="F181"/>
    </row>
    <row r="182" spans="1:6" hidden="1" x14ac:dyDescent="0.25">
      <c r="A182" s="7">
        <v>42107</v>
      </c>
      <c r="B182" t="s">
        <v>645</v>
      </c>
      <c r="C182" t="s">
        <v>718</v>
      </c>
      <c r="D182" t="s">
        <v>1451</v>
      </c>
      <c r="E182" s="1">
        <v>1242.1500000000001</v>
      </c>
      <c r="F182"/>
    </row>
    <row r="183" spans="1:6" hidden="1" x14ac:dyDescent="0.25">
      <c r="A183" s="7">
        <v>42117</v>
      </c>
      <c r="B183" t="s">
        <v>74</v>
      </c>
      <c r="C183" t="s">
        <v>708</v>
      </c>
      <c r="D183" t="s">
        <v>1452</v>
      </c>
      <c r="E183" s="1">
        <v>906320.05</v>
      </c>
      <c r="F183"/>
    </row>
    <row r="184" spans="1:6" hidden="1" x14ac:dyDescent="0.25">
      <c r="A184" s="7">
        <v>42121</v>
      </c>
      <c r="B184" t="s">
        <v>74</v>
      </c>
      <c r="C184" t="s">
        <v>714</v>
      </c>
      <c r="D184" t="s">
        <v>1453</v>
      </c>
      <c r="E184" s="1">
        <v>11632.85</v>
      </c>
      <c r="F184"/>
    </row>
    <row r="185" spans="1:6" hidden="1" x14ac:dyDescent="0.25">
      <c r="A185" s="7">
        <v>42123</v>
      </c>
      <c r="B185" t="s">
        <v>74</v>
      </c>
      <c r="C185" t="s">
        <v>716</v>
      </c>
      <c r="D185" t="s">
        <v>1454</v>
      </c>
      <c r="E185" s="1">
        <v>7500</v>
      </c>
      <c r="F185"/>
    </row>
    <row r="186" spans="1:6" hidden="1" x14ac:dyDescent="0.25">
      <c r="A186" s="7">
        <v>42124</v>
      </c>
      <c r="B186" t="s">
        <v>74</v>
      </c>
      <c r="C186" t="s">
        <v>667</v>
      </c>
      <c r="D186" t="s">
        <v>1455</v>
      </c>
      <c r="E186" s="1">
        <v>1296</v>
      </c>
      <c r="F186"/>
    </row>
    <row r="187" spans="1:6" hidden="1" x14ac:dyDescent="0.25">
      <c r="A187" s="7">
        <v>42124</v>
      </c>
      <c r="B187" t="s">
        <v>74</v>
      </c>
      <c r="C187" t="s">
        <v>669</v>
      </c>
      <c r="D187" t="s">
        <v>1456</v>
      </c>
      <c r="E187" s="1">
        <v>43574</v>
      </c>
      <c r="F187"/>
    </row>
    <row r="188" spans="1:6" hidden="1" x14ac:dyDescent="0.25">
      <c r="A188" s="7">
        <v>42124</v>
      </c>
      <c r="B188" t="s">
        <v>74</v>
      </c>
      <c r="C188" t="s">
        <v>663</v>
      </c>
      <c r="D188" t="s">
        <v>1457</v>
      </c>
      <c r="E188" s="1">
        <v>2160</v>
      </c>
      <c r="F188"/>
    </row>
    <row r="189" spans="1:6" hidden="1" x14ac:dyDescent="0.25">
      <c r="A189" s="7">
        <v>42136</v>
      </c>
      <c r="B189" t="s">
        <v>85</v>
      </c>
      <c r="C189" t="s">
        <v>697</v>
      </c>
      <c r="D189" t="s">
        <v>1458</v>
      </c>
      <c r="E189" s="1">
        <v>254584</v>
      </c>
      <c r="F189"/>
    </row>
    <row r="190" spans="1:6" hidden="1" x14ac:dyDescent="0.25">
      <c r="A190" s="7">
        <v>42144</v>
      </c>
      <c r="B190" t="s">
        <v>1459</v>
      </c>
      <c r="C190" t="s">
        <v>452</v>
      </c>
      <c r="D190" t="s">
        <v>1460</v>
      </c>
      <c r="E190" s="1">
        <v>150</v>
      </c>
      <c r="F190"/>
    </row>
    <row r="191" spans="1:6" hidden="1" x14ac:dyDescent="0.25">
      <c r="A191" s="7">
        <v>42146</v>
      </c>
      <c r="B191" t="s">
        <v>1459</v>
      </c>
      <c r="C191" t="s">
        <v>372</v>
      </c>
      <c r="D191" t="s">
        <v>1461</v>
      </c>
      <c r="E191" s="1">
        <v>4946.3999999999996</v>
      </c>
      <c r="F191"/>
    </row>
    <row r="192" spans="1:6" hidden="1" x14ac:dyDescent="0.25">
      <c r="A192" s="7">
        <v>42150</v>
      </c>
      <c r="B192" t="s">
        <v>85</v>
      </c>
      <c r="C192" t="s">
        <v>646</v>
      </c>
      <c r="D192" t="s">
        <v>1462</v>
      </c>
      <c r="E192" s="1">
        <v>88714.9</v>
      </c>
      <c r="F192"/>
    </row>
    <row r="193" spans="1:6" hidden="1" x14ac:dyDescent="0.25">
      <c r="A193" s="7">
        <v>42151</v>
      </c>
      <c r="B193" t="s">
        <v>812</v>
      </c>
      <c r="C193" t="s">
        <v>1463</v>
      </c>
      <c r="D193" t="s">
        <v>1464</v>
      </c>
      <c r="E193" s="1">
        <v>804779.4</v>
      </c>
      <c r="F193"/>
    </row>
    <row r="194" spans="1:6" hidden="1" x14ac:dyDescent="0.25">
      <c r="A194" s="7">
        <v>42153</v>
      </c>
      <c r="B194" t="s">
        <v>1459</v>
      </c>
      <c r="C194" t="s">
        <v>450</v>
      </c>
      <c r="D194" t="s">
        <v>1465</v>
      </c>
      <c r="E194" s="1">
        <v>100000</v>
      </c>
      <c r="F194"/>
    </row>
    <row r="195" spans="1:6" hidden="1" x14ac:dyDescent="0.25">
      <c r="A195" s="7">
        <v>42157</v>
      </c>
      <c r="B195" t="s">
        <v>1466</v>
      </c>
      <c r="C195" t="s">
        <v>447</v>
      </c>
      <c r="D195" t="s">
        <v>1467</v>
      </c>
      <c r="E195" s="1">
        <v>1166.4000000000001</v>
      </c>
      <c r="F195"/>
    </row>
    <row r="196" spans="1:6" hidden="1" x14ac:dyDescent="0.25">
      <c r="A196" s="7">
        <v>42157</v>
      </c>
      <c r="B196" t="s">
        <v>1466</v>
      </c>
      <c r="C196" t="s">
        <v>453</v>
      </c>
      <c r="D196" t="s">
        <v>1468</v>
      </c>
      <c r="E196" s="1">
        <v>9000</v>
      </c>
      <c r="F196"/>
    </row>
    <row r="197" spans="1:6" hidden="1" x14ac:dyDescent="0.25">
      <c r="A197" s="7">
        <v>42157</v>
      </c>
      <c r="B197" t="s">
        <v>1466</v>
      </c>
      <c r="C197" t="s">
        <v>456</v>
      </c>
      <c r="D197" t="s">
        <v>1469</v>
      </c>
      <c r="E197" s="1">
        <v>85.2</v>
      </c>
      <c r="F197"/>
    </row>
    <row r="198" spans="1:6" hidden="1" x14ac:dyDescent="0.25">
      <c r="A198" s="7">
        <v>42157</v>
      </c>
      <c r="B198" t="s">
        <v>286</v>
      </c>
      <c r="C198" t="s">
        <v>458</v>
      </c>
      <c r="D198" t="s">
        <v>1470</v>
      </c>
      <c r="E198" s="1">
        <v>56996.55</v>
      </c>
      <c r="F198"/>
    </row>
    <row r="199" spans="1:6" hidden="1" x14ac:dyDescent="0.25">
      <c r="A199" s="7">
        <v>42166</v>
      </c>
      <c r="B199" t="s">
        <v>1466</v>
      </c>
      <c r="C199" t="s">
        <v>441</v>
      </c>
      <c r="D199" t="s">
        <v>1471</v>
      </c>
      <c r="E199" s="1">
        <v>245000</v>
      </c>
      <c r="F199"/>
    </row>
    <row r="200" spans="1:6" hidden="1" x14ac:dyDescent="0.25">
      <c r="A200" s="7">
        <v>42174</v>
      </c>
      <c r="B200" t="s">
        <v>1466</v>
      </c>
      <c r="C200" t="s">
        <v>427</v>
      </c>
      <c r="D200" t="s">
        <v>1472</v>
      </c>
      <c r="E200" s="1">
        <v>2148.1</v>
      </c>
      <c r="F200"/>
    </row>
    <row r="201" spans="1:6" hidden="1" x14ac:dyDescent="0.25">
      <c r="A201" s="7">
        <v>42179</v>
      </c>
      <c r="B201" t="s">
        <v>858</v>
      </c>
      <c r="C201" t="s">
        <v>1473</v>
      </c>
      <c r="D201" t="s">
        <v>1474</v>
      </c>
      <c r="E201" s="1">
        <v>22024.45</v>
      </c>
      <c r="F201"/>
    </row>
    <row r="202" spans="1:6" hidden="1" x14ac:dyDescent="0.25">
      <c r="A202" s="7">
        <v>42179</v>
      </c>
      <c r="B202" t="s">
        <v>858</v>
      </c>
      <c r="C202" t="s">
        <v>1475</v>
      </c>
      <c r="D202" t="s">
        <v>1476</v>
      </c>
      <c r="E202" s="1">
        <v>1690.2</v>
      </c>
      <c r="F202"/>
    </row>
    <row r="203" spans="1:6" hidden="1" x14ac:dyDescent="0.25">
      <c r="A203" s="7">
        <v>42179</v>
      </c>
      <c r="B203" t="s">
        <v>858</v>
      </c>
      <c r="C203" t="s">
        <v>1477</v>
      </c>
      <c r="D203" t="s">
        <v>1478</v>
      </c>
      <c r="E203" s="1">
        <v>88839.05</v>
      </c>
      <c r="F203"/>
    </row>
    <row r="204" spans="1:6" hidden="1" x14ac:dyDescent="0.25">
      <c r="A204" s="7">
        <v>42181</v>
      </c>
      <c r="B204" t="s">
        <v>1364</v>
      </c>
      <c r="C204" t="s">
        <v>847</v>
      </c>
      <c r="D204" t="s">
        <v>1365</v>
      </c>
      <c r="E204" s="1">
        <v>4082.4</v>
      </c>
      <c r="F204"/>
    </row>
    <row r="205" spans="1:6" hidden="1" x14ac:dyDescent="0.25">
      <c r="A205" s="7">
        <v>42181</v>
      </c>
      <c r="B205" t="s">
        <v>1479</v>
      </c>
      <c r="C205" t="s">
        <v>1480</v>
      </c>
      <c r="D205" t="s">
        <v>1481</v>
      </c>
      <c r="E205" s="1">
        <v>3400</v>
      </c>
      <c r="F205"/>
    </row>
    <row r="206" spans="1:6" hidden="1" x14ac:dyDescent="0.25">
      <c r="A206" s="7">
        <v>42182</v>
      </c>
      <c r="B206" t="s">
        <v>250</v>
      </c>
      <c r="C206" t="s">
        <v>1482</v>
      </c>
      <c r="D206" t="s">
        <v>1483</v>
      </c>
      <c r="E206" s="1">
        <v>702.6</v>
      </c>
      <c r="F206"/>
    </row>
    <row r="207" spans="1:6" hidden="1" x14ac:dyDescent="0.25">
      <c r="A207" s="7">
        <v>42184</v>
      </c>
      <c r="B207" t="s">
        <v>858</v>
      </c>
      <c r="C207" t="s">
        <v>1484</v>
      </c>
      <c r="D207" t="s">
        <v>1485</v>
      </c>
      <c r="E207" s="1">
        <v>47800</v>
      </c>
      <c r="F207"/>
    </row>
    <row r="208" spans="1:6" hidden="1" x14ac:dyDescent="0.25">
      <c r="A208" s="7">
        <v>42185</v>
      </c>
      <c r="B208" t="s">
        <v>1486</v>
      </c>
      <c r="C208" t="s">
        <v>1487</v>
      </c>
      <c r="D208" t="s">
        <v>1488</v>
      </c>
      <c r="E208" s="1">
        <v>26973.65</v>
      </c>
      <c r="F208"/>
    </row>
    <row r="209" spans="1:6" hidden="1" x14ac:dyDescent="0.25">
      <c r="A209" s="7">
        <v>42185</v>
      </c>
      <c r="B209" t="s">
        <v>858</v>
      </c>
      <c r="C209" t="s">
        <v>1489</v>
      </c>
      <c r="D209" t="s">
        <v>1490</v>
      </c>
      <c r="E209" s="1">
        <v>1296</v>
      </c>
      <c r="F209"/>
    </row>
    <row r="210" spans="1:6" hidden="1" x14ac:dyDescent="0.25">
      <c r="A210" s="7">
        <v>42185</v>
      </c>
      <c r="B210" t="s">
        <v>858</v>
      </c>
      <c r="C210" t="s">
        <v>253</v>
      </c>
      <c r="D210" t="s">
        <v>1491</v>
      </c>
      <c r="E210" s="1">
        <v>22064.9</v>
      </c>
      <c r="F210"/>
    </row>
    <row r="211" spans="1:6" hidden="1" x14ac:dyDescent="0.25">
      <c r="A211" s="7">
        <v>42185</v>
      </c>
      <c r="B211" t="s">
        <v>858</v>
      </c>
      <c r="C211" t="s">
        <v>1492</v>
      </c>
      <c r="D211" t="s">
        <v>1493</v>
      </c>
      <c r="E211" s="1">
        <v>2160</v>
      </c>
      <c r="F211"/>
    </row>
    <row r="212" spans="1:6" hidden="1" x14ac:dyDescent="0.25">
      <c r="A212" s="7">
        <v>42185</v>
      </c>
      <c r="B212" t="s">
        <v>858</v>
      </c>
      <c r="C212" t="s">
        <v>1494</v>
      </c>
      <c r="D212" t="s">
        <v>1495</v>
      </c>
      <c r="E212" s="1">
        <v>669730.75</v>
      </c>
      <c r="F212"/>
    </row>
    <row r="213" spans="1:6" hidden="1" x14ac:dyDescent="0.25">
      <c r="A213" s="7">
        <v>42185</v>
      </c>
      <c r="B213" t="s">
        <v>1496</v>
      </c>
      <c r="C213" t="s">
        <v>1497</v>
      </c>
      <c r="D213" t="s">
        <v>1498</v>
      </c>
      <c r="E213" s="1">
        <v>20527.7</v>
      </c>
      <c r="F213"/>
    </row>
    <row r="214" spans="1:6" hidden="1" x14ac:dyDescent="0.25">
      <c r="A214" s="7">
        <v>42185</v>
      </c>
      <c r="B214" t="s">
        <v>1499</v>
      </c>
      <c r="C214" t="s">
        <v>1500</v>
      </c>
      <c r="D214" t="s">
        <v>1501</v>
      </c>
      <c r="E214" s="1">
        <v>54467.55</v>
      </c>
      <c r="F214"/>
    </row>
    <row r="215" spans="1:6" hidden="1" x14ac:dyDescent="0.25">
      <c r="A215" s="7">
        <v>42187</v>
      </c>
      <c r="B215" t="s">
        <v>397</v>
      </c>
      <c r="C215" t="s">
        <v>1502</v>
      </c>
      <c r="D215" t="s">
        <v>1503</v>
      </c>
      <c r="E215" s="1">
        <v>14200</v>
      </c>
      <c r="F215"/>
    </row>
    <row r="216" spans="1:6" hidden="1" x14ac:dyDescent="0.25">
      <c r="A216" s="7">
        <v>42192</v>
      </c>
      <c r="B216" t="s">
        <v>1504</v>
      </c>
      <c r="C216" t="s">
        <v>800</v>
      </c>
      <c r="D216" t="s">
        <v>1505</v>
      </c>
      <c r="E216" s="1">
        <v>56996.55</v>
      </c>
      <c r="F216"/>
    </row>
    <row r="217" spans="1:6" hidden="1" x14ac:dyDescent="0.25">
      <c r="A217" s="7">
        <v>42193</v>
      </c>
      <c r="B217" t="s">
        <v>207</v>
      </c>
      <c r="C217" t="s">
        <v>841</v>
      </c>
      <c r="D217" t="s">
        <v>1366</v>
      </c>
      <c r="E217" s="1">
        <v>5913</v>
      </c>
      <c r="F217"/>
    </row>
    <row r="218" spans="1:6" hidden="1" x14ac:dyDescent="0.25">
      <c r="A218" s="7">
        <v>42193</v>
      </c>
      <c r="B218" t="s">
        <v>207</v>
      </c>
      <c r="C218" t="s">
        <v>832</v>
      </c>
      <c r="D218" t="s">
        <v>1367</v>
      </c>
      <c r="E218" s="1">
        <v>741.95</v>
      </c>
      <c r="F218"/>
    </row>
    <row r="219" spans="1:6" hidden="1" x14ac:dyDescent="0.25">
      <c r="A219" s="7">
        <v>42199</v>
      </c>
      <c r="B219" t="s">
        <v>397</v>
      </c>
      <c r="C219" t="s">
        <v>1506</v>
      </c>
      <c r="D219" t="s">
        <v>1507</v>
      </c>
      <c r="E219" s="1">
        <v>29305.95</v>
      </c>
      <c r="F219"/>
    </row>
    <row r="220" spans="1:6" hidden="1" x14ac:dyDescent="0.25">
      <c r="A220" s="7">
        <v>42202</v>
      </c>
      <c r="B220" t="s">
        <v>397</v>
      </c>
      <c r="C220" t="s">
        <v>1508</v>
      </c>
      <c r="D220" t="s">
        <v>1509</v>
      </c>
      <c r="E220" s="1">
        <v>173279.05</v>
      </c>
      <c r="F220"/>
    </row>
    <row r="221" spans="1:6" hidden="1" x14ac:dyDescent="0.25">
      <c r="A221" s="7">
        <v>42202</v>
      </c>
      <c r="B221" t="s">
        <v>139</v>
      </c>
      <c r="C221" t="s">
        <v>1121</v>
      </c>
      <c r="D221" t="s">
        <v>1510</v>
      </c>
      <c r="E221" s="1">
        <v>300000</v>
      </c>
      <c r="F221"/>
    </row>
    <row r="222" spans="1:6" hidden="1" x14ac:dyDescent="0.25">
      <c r="A222" s="7">
        <v>42206</v>
      </c>
      <c r="B222" t="s">
        <v>468</v>
      </c>
      <c r="C222" t="s">
        <v>1511</v>
      </c>
      <c r="D222" t="s">
        <v>1512</v>
      </c>
      <c r="E222" s="1">
        <v>0</v>
      </c>
      <c r="F222">
        <v>3983.04</v>
      </c>
    </row>
    <row r="223" spans="1:6" hidden="1" x14ac:dyDescent="0.25">
      <c r="A223" s="7">
        <v>42212</v>
      </c>
      <c r="B223" t="s">
        <v>433</v>
      </c>
      <c r="C223" t="s">
        <v>1513</v>
      </c>
      <c r="D223" t="s">
        <v>1514</v>
      </c>
      <c r="E223" s="1">
        <v>388401.1</v>
      </c>
      <c r="F223"/>
    </row>
    <row r="224" spans="1:6" hidden="1" x14ac:dyDescent="0.25">
      <c r="A224" s="7">
        <v>42212</v>
      </c>
      <c r="B224" t="s">
        <v>433</v>
      </c>
      <c r="C224" t="s">
        <v>1515</v>
      </c>
      <c r="D224" t="s">
        <v>1516</v>
      </c>
      <c r="E224" s="1">
        <v>7045.5</v>
      </c>
      <c r="F224"/>
    </row>
    <row r="225" spans="1:6" hidden="1" x14ac:dyDescent="0.25">
      <c r="A225" s="7">
        <v>42213</v>
      </c>
      <c r="B225" t="s">
        <v>433</v>
      </c>
      <c r="C225" t="s">
        <v>1517</v>
      </c>
      <c r="D225" t="s">
        <v>1518</v>
      </c>
      <c r="E225" s="1">
        <v>8860</v>
      </c>
      <c r="F225"/>
    </row>
    <row r="226" spans="1:6" hidden="1" x14ac:dyDescent="0.25">
      <c r="A226" s="7">
        <v>42214</v>
      </c>
      <c r="B226" t="s">
        <v>397</v>
      </c>
      <c r="C226" t="s">
        <v>1519</v>
      </c>
      <c r="D226" t="s">
        <v>1520</v>
      </c>
      <c r="E226" s="1">
        <v>88714.9</v>
      </c>
      <c r="F226"/>
    </row>
    <row r="227" spans="1:6" hidden="1" x14ac:dyDescent="0.25">
      <c r="A227" s="7">
        <v>42216</v>
      </c>
      <c r="B227" t="s">
        <v>433</v>
      </c>
      <c r="C227" t="s">
        <v>271</v>
      </c>
      <c r="D227" t="s">
        <v>1521</v>
      </c>
      <c r="E227" s="1">
        <v>972</v>
      </c>
      <c r="F227"/>
    </row>
    <row r="228" spans="1:6" hidden="1" x14ac:dyDescent="0.25">
      <c r="A228" s="7">
        <v>42217</v>
      </c>
      <c r="B228" t="s">
        <v>357</v>
      </c>
      <c r="C228" t="s">
        <v>1522</v>
      </c>
      <c r="D228" t="s">
        <v>1523</v>
      </c>
      <c r="E228" s="1">
        <v>46400</v>
      </c>
      <c r="F228"/>
    </row>
    <row r="229" spans="1:6" hidden="1" x14ac:dyDescent="0.25">
      <c r="A229" s="7">
        <v>42219</v>
      </c>
      <c r="B229" t="s">
        <v>357</v>
      </c>
      <c r="C229" t="s">
        <v>1524</v>
      </c>
      <c r="D229" t="s">
        <v>1525</v>
      </c>
      <c r="E229" s="1">
        <v>16800</v>
      </c>
      <c r="F229"/>
    </row>
    <row r="230" spans="1:6" hidden="1" x14ac:dyDescent="0.25">
      <c r="A230" s="7">
        <v>42220</v>
      </c>
      <c r="B230" t="s">
        <v>357</v>
      </c>
      <c r="C230" t="s">
        <v>1526</v>
      </c>
      <c r="D230" t="s">
        <v>1527</v>
      </c>
      <c r="E230" s="1">
        <v>1131</v>
      </c>
      <c r="F230"/>
    </row>
    <row r="231" spans="1:6" hidden="1" x14ac:dyDescent="0.25">
      <c r="A231" s="7">
        <v>42237</v>
      </c>
      <c r="B231" t="s">
        <v>357</v>
      </c>
      <c r="C231" t="s">
        <v>1528</v>
      </c>
      <c r="D231" t="s">
        <v>1529</v>
      </c>
      <c r="E231" s="1">
        <v>6355.8</v>
      </c>
      <c r="F231"/>
    </row>
    <row r="232" spans="1:6" hidden="1" x14ac:dyDescent="0.25">
      <c r="A232" s="7">
        <v>42241</v>
      </c>
      <c r="B232" t="s">
        <v>1530</v>
      </c>
      <c r="C232" t="s">
        <v>1531</v>
      </c>
      <c r="D232" t="s">
        <v>1532</v>
      </c>
      <c r="E232" s="1">
        <v>52.95</v>
      </c>
      <c r="F232"/>
    </row>
    <row r="233" spans="1:6" hidden="1" x14ac:dyDescent="0.25">
      <c r="A233" s="7">
        <v>42242</v>
      </c>
      <c r="B233" t="s">
        <v>1533</v>
      </c>
      <c r="C233" t="s">
        <v>1534</v>
      </c>
      <c r="D233" t="s">
        <v>1535</v>
      </c>
      <c r="E233" s="1">
        <v>35000</v>
      </c>
      <c r="F233"/>
    </row>
    <row r="234" spans="1:6" hidden="1" x14ac:dyDescent="0.25">
      <c r="A234" s="7">
        <v>42244</v>
      </c>
      <c r="B234" t="s">
        <v>1533</v>
      </c>
      <c r="C234" t="s">
        <v>1536</v>
      </c>
      <c r="D234" t="s">
        <v>1537</v>
      </c>
      <c r="E234" s="1">
        <v>88714.85</v>
      </c>
      <c r="F234"/>
    </row>
    <row r="235" spans="1:6" hidden="1" x14ac:dyDescent="0.25">
      <c r="A235" s="7">
        <v>42244</v>
      </c>
      <c r="B235" t="s">
        <v>1533</v>
      </c>
      <c r="C235" t="s">
        <v>1538</v>
      </c>
      <c r="D235" t="s">
        <v>1539</v>
      </c>
      <c r="E235" s="1">
        <v>304797.55</v>
      </c>
      <c r="F235"/>
    </row>
    <row r="236" spans="1:6" hidden="1" x14ac:dyDescent="0.25">
      <c r="A236" s="7">
        <v>42247</v>
      </c>
      <c r="B236" t="s">
        <v>1533</v>
      </c>
      <c r="C236" t="s">
        <v>1540</v>
      </c>
      <c r="D236" t="s">
        <v>1541</v>
      </c>
      <c r="E236" s="1">
        <v>2160</v>
      </c>
      <c r="F236"/>
    </row>
    <row r="237" spans="1:6" hidden="1" x14ac:dyDescent="0.25">
      <c r="A237" s="7">
        <v>42247</v>
      </c>
      <c r="B237" t="s">
        <v>1533</v>
      </c>
      <c r="C237" t="s">
        <v>1542</v>
      </c>
      <c r="D237" t="s">
        <v>1543</v>
      </c>
      <c r="E237" s="1">
        <v>18954</v>
      </c>
      <c r="F237"/>
    </row>
    <row r="238" spans="1:6" hidden="1" x14ac:dyDescent="0.25">
      <c r="A238" s="7">
        <v>42248</v>
      </c>
      <c r="B238" t="s">
        <v>1544</v>
      </c>
      <c r="C238" t="s">
        <v>1545</v>
      </c>
      <c r="D238" t="s">
        <v>1546</v>
      </c>
      <c r="E238" s="1">
        <v>56996.55</v>
      </c>
      <c r="F238"/>
    </row>
    <row r="239" spans="1:6" hidden="1" x14ac:dyDescent="0.25">
      <c r="A239" s="7">
        <v>42254</v>
      </c>
      <c r="B239" t="s">
        <v>1547</v>
      </c>
      <c r="C239" t="s">
        <v>1548</v>
      </c>
      <c r="D239" t="s">
        <v>1549</v>
      </c>
      <c r="E239" s="1">
        <v>37968.449999999997</v>
      </c>
      <c r="F239"/>
    </row>
    <row r="240" spans="1:6" hidden="1" x14ac:dyDescent="0.25">
      <c r="A240" s="7">
        <v>42261</v>
      </c>
      <c r="B240" t="s">
        <v>148</v>
      </c>
      <c r="C240" t="s">
        <v>1069</v>
      </c>
      <c r="D240" t="s">
        <v>1550</v>
      </c>
      <c r="E240" s="1">
        <v>186785.35</v>
      </c>
      <c r="F240"/>
    </row>
    <row r="241" spans="1:6" hidden="1" x14ac:dyDescent="0.25">
      <c r="A241" s="7">
        <v>42262</v>
      </c>
      <c r="B241" t="s">
        <v>1544</v>
      </c>
      <c r="C241" t="s">
        <v>1551</v>
      </c>
      <c r="D241" t="s">
        <v>1552</v>
      </c>
      <c r="E241" s="1">
        <v>35000</v>
      </c>
      <c r="F241"/>
    </row>
    <row r="242" spans="1:6" hidden="1" x14ac:dyDescent="0.25">
      <c r="A242" s="7">
        <v>42265</v>
      </c>
      <c r="B242" t="s">
        <v>1547</v>
      </c>
      <c r="C242" t="s">
        <v>1553</v>
      </c>
      <c r="D242" t="s">
        <v>1554</v>
      </c>
      <c r="E242" s="1">
        <v>923.4</v>
      </c>
      <c r="F242"/>
    </row>
    <row r="243" spans="1:6" hidden="1" x14ac:dyDescent="0.25">
      <c r="A243" s="7">
        <v>42268</v>
      </c>
      <c r="B243" t="s">
        <v>1544</v>
      </c>
      <c r="C243" t="s">
        <v>1555</v>
      </c>
      <c r="D243" t="s">
        <v>1556</v>
      </c>
      <c r="E243" s="1">
        <v>133857.79999999999</v>
      </c>
      <c r="F243"/>
    </row>
    <row r="244" spans="1:6" hidden="1" x14ac:dyDescent="0.25">
      <c r="A244" s="7">
        <v>42268</v>
      </c>
      <c r="B244" t="s">
        <v>1544</v>
      </c>
      <c r="C244" t="s">
        <v>1557</v>
      </c>
      <c r="D244" t="s">
        <v>1558</v>
      </c>
      <c r="E244" s="1">
        <v>33579</v>
      </c>
      <c r="F244"/>
    </row>
    <row r="245" spans="1:6" hidden="1" x14ac:dyDescent="0.25">
      <c r="A245" s="7">
        <v>42269</v>
      </c>
      <c r="B245" t="s">
        <v>1559</v>
      </c>
      <c r="C245" t="s">
        <v>1560</v>
      </c>
      <c r="D245" t="s">
        <v>1561</v>
      </c>
      <c r="E245" s="1">
        <v>0</v>
      </c>
      <c r="F245">
        <v>15</v>
      </c>
    </row>
    <row r="246" spans="1:6" hidden="1" x14ac:dyDescent="0.25">
      <c r="A246" s="7">
        <v>42270</v>
      </c>
      <c r="B246" t="s">
        <v>1544</v>
      </c>
      <c r="C246" t="s">
        <v>1562</v>
      </c>
      <c r="D246" t="s">
        <v>1563</v>
      </c>
      <c r="E246" s="1">
        <v>22023.35</v>
      </c>
      <c r="F246"/>
    </row>
    <row r="247" spans="1:6" hidden="1" x14ac:dyDescent="0.25">
      <c r="A247" s="7">
        <v>42272</v>
      </c>
      <c r="B247" t="s">
        <v>1544</v>
      </c>
      <c r="C247" t="s">
        <v>1564</v>
      </c>
      <c r="D247" t="s">
        <v>1565</v>
      </c>
      <c r="E247" s="1">
        <v>74220.75</v>
      </c>
      <c r="F247"/>
    </row>
    <row r="248" spans="1:6" hidden="1" x14ac:dyDescent="0.25">
      <c r="A248" s="7">
        <v>42272</v>
      </c>
      <c r="B248" t="s">
        <v>1566</v>
      </c>
      <c r="C248" t="s">
        <v>1567</v>
      </c>
      <c r="D248" t="s">
        <v>1568</v>
      </c>
      <c r="E248" s="1">
        <v>252235</v>
      </c>
      <c r="F248"/>
    </row>
    <row r="249" spans="1:6" hidden="1" x14ac:dyDescent="0.25">
      <c r="A249" s="7">
        <v>42276</v>
      </c>
      <c r="B249" t="s">
        <v>1547</v>
      </c>
      <c r="C249" t="s">
        <v>1569</v>
      </c>
      <c r="D249" t="s">
        <v>1570</v>
      </c>
      <c r="E249" s="1">
        <v>2214</v>
      </c>
      <c r="F249"/>
    </row>
    <row r="250" spans="1:6" hidden="1" x14ac:dyDescent="0.25">
      <c r="A250" s="7">
        <v>42277</v>
      </c>
      <c r="B250" t="s">
        <v>1150</v>
      </c>
      <c r="C250" t="s">
        <v>1571</v>
      </c>
      <c r="D250" t="s">
        <v>1572</v>
      </c>
      <c r="E250" s="1">
        <v>21778.15</v>
      </c>
      <c r="F250"/>
    </row>
    <row r="251" spans="1:6" hidden="1" x14ac:dyDescent="0.25">
      <c r="A251" s="7">
        <v>42277</v>
      </c>
      <c r="B251" t="s">
        <v>1150</v>
      </c>
      <c r="C251" t="s">
        <v>1571</v>
      </c>
      <c r="D251" t="s">
        <v>1573</v>
      </c>
      <c r="E251" s="1">
        <v>100</v>
      </c>
      <c r="F251"/>
    </row>
    <row r="252" spans="1:6" hidden="1" x14ac:dyDescent="0.25">
      <c r="A252" s="7">
        <v>42277</v>
      </c>
      <c r="B252" t="s">
        <v>1042</v>
      </c>
      <c r="C252" t="s">
        <v>963</v>
      </c>
      <c r="D252" t="s">
        <v>1574</v>
      </c>
      <c r="E252" s="1">
        <v>5543.7</v>
      </c>
      <c r="F252"/>
    </row>
    <row r="253" spans="1:6" hidden="1" x14ac:dyDescent="0.25">
      <c r="A253" s="7">
        <v>42277</v>
      </c>
      <c r="B253" t="s">
        <v>148</v>
      </c>
      <c r="C253" t="s">
        <v>997</v>
      </c>
      <c r="D253" t="s">
        <v>1575</v>
      </c>
      <c r="E253" s="1">
        <v>1435.3</v>
      </c>
      <c r="F253"/>
    </row>
    <row r="254" spans="1:6" hidden="1" x14ac:dyDescent="0.25">
      <c r="A254" s="7">
        <v>42278</v>
      </c>
      <c r="B254" t="s">
        <v>210</v>
      </c>
      <c r="C254" t="s">
        <v>1576</v>
      </c>
      <c r="D254" t="s">
        <v>1577</v>
      </c>
      <c r="E254" s="1">
        <v>55700</v>
      </c>
      <c r="F254"/>
    </row>
    <row r="255" spans="1:6" hidden="1" x14ac:dyDescent="0.25">
      <c r="A255" s="7">
        <v>42279</v>
      </c>
      <c r="B255" t="s">
        <v>210</v>
      </c>
      <c r="C255" t="s">
        <v>1578</v>
      </c>
      <c r="D255" t="s">
        <v>1579</v>
      </c>
      <c r="E255" s="1">
        <v>56996.55</v>
      </c>
      <c r="F255"/>
    </row>
    <row r="256" spans="1:6" hidden="1" x14ac:dyDescent="0.25">
      <c r="A256" s="7">
        <v>42282</v>
      </c>
      <c r="B256" t="s">
        <v>210</v>
      </c>
      <c r="C256" t="s">
        <v>1580</v>
      </c>
      <c r="D256" t="s">
        <v>1581</v>
      </c>
      <c r="E256" s="1">
        <v>12000</v>
      </c>
      <c r="F256"/>
    </row>
    <row r="257" spans="1:6" hidden="1" x14ac:dyDescent="0.25">
      <c r="A257" s="7">
        <v>42283</v>
      </c>
      <c r="B257" t="s">
        <v>210</v>
      </c>
      <c r="C257" t="s">
        <v>1582</v>
      </c>
      <c r="D257" t="s">
        <v>1583</v>
      </c>
      <c r="E257" s="1">
        <v>100000</v>
      </c>
      <c r="F257"/>
    </row>
    <row r="258" spans="1:6" hidden="1" x14ac:dyDescent="0.25">
      <c r="A258" s="7">
        <v>42284</v>
      </c>
      <c r="B258" t="s">
        <v>210</v>
      </c>
      <c r="C258" t="s">
        <v>1584</v>
      </c>
      <c r="D258" t="s">
        <v>1585</v>
      </c>
      <c r="E258" s="1">
        <v>50000</v>
      </c>
      <c r="F258"/>
    </row>
    <row r="259" spans="1:6" hidden="1" x14ac:dyDescent="0.25">
      <c r="A259" s="7">
        <v>42293</v>
      </c>
      <c r="B259" t="s">
        <v>177</v>
      </c>
      <c r="C259" t="s">
        <v>1053</v>
      </c>
      <c r="D259" t="s">
        <v>1586</v>
      </c>
      <c r="E259" s="1">
        <v>14712.9</v>
      </c>
      <c r="F259"/>
    </row>
    <row r="260" spans="1:6" hidden="1" x14ac:dyDescent="0.25">
      <c r="A260" s="7">
        <v>42298</v>
      </c>
      <c r="B260" t="s">
        <v>177</v>
      </c>
      <c r="C260" t="s">
        <v>1056</v>
      </c>
      <c r="D260" t="s">
        <v>1587</v>
      </c>
      <c r="E260" s="1">
        <v>169154.95</v>
      </c>
      <c r="F260"/>
    </row>
    <row r="261" spans="1:6" hidden="1" x14ac:dyDescent="0.25">
      <c r="A261" s="7">
        <v>42299</v>
      </c>
      <c r="B261" t="s">
        <v>177</v>
      </c>
      <c r="C261" t="s">
        <v>1062</v>
      </c>
      <c r="D261" t="s">
        <v>1588</v>
      </c>
      <c r="E261" s="1">
        <v>56983.25</v>
      </c>
      <c r="F261"/>
    </row>
    <row r="262" spans="1:6" hidden="1" x14ac:dyDescent="0.25">
      <c r="A262" s="7">
        <v>42300</v>
      </c>
      <c r="B262" t="s">
        <v>482</v>
      </c>
      <c r="C262" t="s">
        <v>1368</v>
      </c>
      <c r="D262" t="s">
        <v>1369</v>
      </c>
      <c r="E262" s="1">
        <v>5745.6</v>
      </c>
      <c r="F262"/>
    </row>
    <row r="263" spans="1:6" hidden="1" x14ac:dyDescent="0.25">
      <c r="A263" s="7">
        <v>42303</v>
      </c>
      <c r="B263" t="s">
        <v>177</v>
      </c>
      <c r="C263" t="s">
        <v>873</v>
      </c>
      <c r="D263" t="s">
        <v>1589</v>
      </c>
      <c r="E263" s="1">
        <v>36197.9</v>
      </c>
      <c r="F263"/>
    </row>
    <row r="264" spans="1:6" hidden="1" x14ac:dyDescent="0.25">
      <c r="A264" s="7">
        <v>42304</v>
      </c>
      <c r="B264" t="s">
        <v>177</v>
      </c>
      <c r="C264" t="s">
        <v>1090</v>
      </c>
      <c r="D264" t="s">
        <v>1590</v>
      </c>
      <c r="E264" s="1">
        <v>4875.1499999999996</v>
      </c>
      <c r="F264"/>
    </row>
    <row r="265" spans="1:6" hidden="1" x14ac:dyDescent="0.25">
      <c r="A265" s="7">
        <v>42305</v>
      </c>
      <c r="B265" t="s">
        <v>177</v>
      </c>
      <c r="C265" t="s">
        <v>1057</v>
      </c>
      <c r="D265" t="s">
        <v>1591</v>
      </c>
      <c r="E265" s="1">
        <v>100000</v>
      </c>
      <c r="F265"/>
    </row>
    <row r="266" spans="1:6" hidden="1" x14ac:dyDescent="0.25">
      <c r="A266" s="7">
        <v>42305</v>
      </c>
      <c r="B266" t="s">
        <v>177</v>
      </c>
      <c r="C266" t="s">
        <v>1059</v>
      </c>
      <c r="D266" t="s">
        <v>1592</v>
      </c>
      <c r="E266" s="1">
        <v>11011.7</v>
      </c>
      <c r="F266"/>
    </row>
    <row r="267" spans="1:6" hidden="1" x14ac:dyDescent="0.25">
      <c r="A267" s="7">
        <v>42306</v>
      </c>
      <c r="B267" t="s">
        <v>177</v>
      </c>
      <c r="C267" t="s">
        <v>1067</v>
      </c>
      <c r="D267" t="s">
        <v>1593</v>
      </c>
      <c r="E267" s="1">
        <v>1014</v>
      </c>
      <c r="F267"/>
    </row>
    <row r="268" spans="1:6" hidden="1" x14ac:dyDescent="0.25">
      <c r="A268" s="7">
        <v>42307</v>
      </c>
      <c r="B268" t="s">
        <v>177</v>
      </c>
      <c r="C268" t="s">
        <v>1117</v>
      </c>
      <c r="D268" t="s">
        <v>1594</v>
      </c>
      <c r="E268" s="1">
        <v>11693.15</v>
      </c>
      <c r="F268"/>
    </row>
    <row r="269" spans="1:6" hidden="1" x14ac:dyDescent="0.25">
      <c r="A269" s="7">
        <v>42308</v>
      </c>
      <c r="B269" t="s">
        <v>177</v>
      </c>
      <c r="C269" t="s">
        <v>935</v>
      </c>
      <c r="D269" t="s">
        <v>1595</v>
      </c>
      <c r="E269" s="1">
        <v>2160</v>
      </c>
      <c r="F269"/>
    </row>
    <row r="270" spans="1:6" hidden="1" x14ac:dyDescent="0.25">
      <c r="A270" s="7">
        <v>42310</v>
      </c>
      <c r="B270" t="s">
        <v>95</v>
      </c>
      <c r="C270" t="s">
        <v>1035</v>
      </c>
      <c r="D270" t="s">
        <v>1596</v>
      </c>
      <c r="E270" s="1">
        <v>55800</v>
      </c>
      <c r="F270"/>
    </row>
    <row r="271" spans="1:6" hidden="1" x14ac:dyDescent="0.25">
      <c r="A271" s="7">
        <v>42310</v>
      </c>
      <c r="B271" t="s">
        <v>95</v>
      </c>
      <c r="C271" t="s">
        <v>1025</v>
      </c>
      <c r="D271" t="s">
        <v>1597</v>
      </c>
      <c r="E271" s="1">
        <v>11000</v>
      </c>
      <c r="F271"/>
    </row>
    <row r="272" spans="1:6" hidden="1" x14ac:dyDescent="0.25">
      <c r="A272" s="7">
        <v>42310</v>
      </c>
      <c r="B272" t="s">
        <v>95</v>
      </c>
      <c r="C272" t="s">
        <v>1088</v>
      </c>
      <c r="D272" t="s">
        <v>1598</v>
      </c>
      <c r="E272" s="1">
        <v>30374.7</v>
      </c>
      <c r="F272"/>
    </row>
    <row r="273" spans="1:6" hidden="1" x14ac:dyDescent="0.25">
      <c r="A273" s="7">
        <v>42311</v>
      </c>
      <c r="B273" t="s">
        <v>95</v>
      </c>
      <c r="C273" t="s">
        <v>1079</v>
      </c>
      <c r="D273" t="s">
        <v>1599</v>
      </c>
      <c r="E273" s="1">
        <v>65269</v>
      </c>
      <c r="F273"/>
    </row>
    <row r="274" spans="1:6" hidden="1" x14ac:dyDescent="0.25">
      <c r="A274" s="7">
        <v>42314</v>
      </c>
      <c r="B274" t="s">
        <v>95</v>
      </c>
      <c r="C274" t="s">
        <v>1037</v>
      </c>
      <c r="D274" t="s">
        <v>1600</v>
      </c>
      <c r="E274" s="1">
        <v>2496</v>
      </c>
      <c r="F274"/>
    </row>
    <row r="275" spans="1:6" hidden="1" x14ac:dyDescent="0.25">
      <c r="A275" s="7">
        <v>42314</v>
      </c>
      <c r="B275" t="s">
        <v>95</v>
      </c>
      <c r="C275" t="s">
        <v>1077</v>
      </c>
      <c r="D275" t="s">
        <v>1601</v>
      </c>
      <c r="E275" s="1">
        <v>15000</v>
      </c>
      <c r="F275"/>
    </row>
    <row r="276" spans="1:6" hidden="1" x14ac:dyDescent="0.25">
      <c r="A276" s="7">
        <v>42317</v>
      </c>
      <c r="B276" t="s">
        <v>95</v>
      </c>
      <c r="C276" t="s">
        <v>1101</v>
      </c>
      <c r="D276" t="s">
        <v>1602</v>
      </c>
      <c r="E276" s="1">
        <v>182379.35</v>
      </c>
      <c r="F276"/>
    </row>
    <row r="277" spans="1:6" hidden="1" x14ac:dyDescent="0.25">
      <c r="A277" s="7">
        <v>42325</v>
      </c>
      <c r="B277" t="s">
        <v>896</v>
      </c>
      <c r="C277" t="s">
        <v>1370</v>
      </c>
      <c r="D277" t="s">
        <v>1371</v>
      </c>
      <c r="E277" s="1">
        <v>746.65</v>
      </c>
      <c r="F277"/>
    </row>
    <row r="278" spans="1:6" hidden="1" x14ac:dyDescent="0.25">
      <c r="A278" s="7">
        <v>42325</v>
      </c>
      <c r="B278" t="s">
        <v>95</v>
      </c>
      <c r="C278" t="s">
        <v>1103</v>
      </c>
      <c r="D278" t="s">
        <v>1603</v>
      </c>
      <c r="E278" s="1">
        <v>74343.149999999994</v>
      </c>
      <c r="F278"/>
    </row>
    <row r="279" spans="1:6" hidden="1" x14ac:dyDescent="0.25">
      <c r="A279" s="7">
        <v>42328</v>
      </c>
      <c r="B279" t="s">
        <v>95</v>
      </c>
      <c r="C279" t="s">
        <v>1109</v>
      </c>
      <c r="D279" t="s">
        <v>1600</v>
      </c>
      <c r="E279" s="1">
        <v>1691.75</v>
      </c>
      <c r="F279"/>
    </row>
    <row r="280" spans="1:6" hidden="1" x14ac:dyDescent="0.25">
      <c r="A280" s="7">
        <v>42328</v>
      </c>
      <c r="B280" t="s">
        <v>95</v>
      </c>
      <c r="C280" t="s">
        <v>1071</v>
      </c>
      <c r="D280" t="s">
        <v>592</v>
      </c>
      <c r="E280" s="1">
        <v>208</v>
      </c>
      <c r="F280"/>
    </row>
    <row r="281" spans="1:6" hidden="1" x14ac:dyDescent="0.25">
      <c r="A281" s="7">
        <v>42328</v>
      </c>
      <c r="B281" t="s">
        <v>95</v>
      </c>
      <c r="C281" t="s">
        <v>1113</v>
      </c>
      <c r="D281" t="s">
        <v>592</v>
      </c>
      <c r="E281" s="1">
        <v>728</v>
      </c>
      <c r="F281"/>
    </row>
    <row r="282" spans="1:6" hidden="1" x14ac:dyDescent="0.25">
      <c r="A282" s="7">
        <v>42332</v>
      </c>
      <c r="B282" t="s">
        <v>95</v>
      </c>
      <c r="C282" t="s">
        <v>1119</v>
      </c>
      <c r="D282" t="s">
        <v>1605</v>
      </c>
      <c r="E282" s="1">
        <v>109436.4</v>
      </c>
      <c r="F282"/>
    </row>
    <row r="283" spans="1:6" hidden="1" x14ac:dyDescent="0.25">
      <c r="A283" s="7">
        <v>42356</v>
      </c>
      <c r="B283" t="s">
        <v>1017</v>
      </c>
      <c r="C283" t="s">
        <v>1045</v>
      </c>
      <c r="D283" t="s">
        <v>1372</v>
      </c>
      <c r="E283" s="1">
        <v>7573.5</v>
      </c>
      <c r="F283"/>
    </row>
    <row r="284" spans="1:6" hidden="1" x14ac:dyDescent="0.25">
      <c r="A284" s="7">
        <v>42368</v>
      </c>
      <c r="B284" t="s">
        <v>558</v>
      </c>
      <c r="C284" t="s">
        <v>1606</v>
      </c>
      <c r="D284" t="s">
        <v>1607</v>
      </c>
      <c r="E284" s="1">
        <v>25455</v>
      </c>
      <c r="F284"/>
    </row>
    <row r="285" spans="1:6" hidden="1" x14ac:dyDescent="0.25">
      <c r="A285" s="7">
        <v>42369</v>
      </c>
      <c r="B285" t="s">
        <v>1608</v>
      </c>
      <c r="C285" t="s">
        <v>1609</v>
      </c>
      <c r="D285" t="s">
        <v>1610</v>
      </c>
      <c r="E285" s="1">
        <v>10630.65</v>
      </c>
      <c r="F285"/>
    </row>
    <row r="286" spans="1:6" hidden="1" x14ac:dyDescent="0.25">
      <c r="A286" s="7">
        <v>42369</v>
      </c>
      <c r="B286" t="s">
        <v>1611</v>
      </c>
      <c r="C286" t="s">
        <v>1165</v>
      </c>
      <c r="D286" t="s">
        <v>1612</v>
      </c>
      <c r="E286" s="1">
        <v>22855</v>
      </c>
      <c r="F286"/>
    </row>
    <row r="287" spans="1:6" hidden="1" x14ac:dyDescent="0.25">
      <c r="A287" s="7">
        <v>42369</v>
      </c>
      <c r="B287" t="s">
        <v>1611</v>
      </c>
      <c r="C287" t="s">
        <v>1613</v>
      </c>
      <c r="D287" t="s">
        <v>1614</v>
      </c>
      <c r="E287" s="1">
        <v>45576</v>
      </c>
      <c r="F287"/>
    </row>
    <row r="288" spans="1:6" hidden="1" x14ac:dyDescent="0.25">
      <c r="A288" s="7">
        <v>42369</v>
      </c>
      <c r="B288" t="s">
        <v>1611</v>
      </c>
      <c r="C288" t="s">
        <v>1615</v>
      </c>
      <c r="D288" t="s">
        <v>1616</v>
      </c>
      <c r="E288" s="1">
        <v>45576</v>
      </c>
      <c r="F288"/>
    </row>
    <row r="289" spans="1:6" hidden="1" x14ac:dyDescent="0.25">
      <c r="A289" s="7">
        <v>42370</v>
      </c>
      <c r="B289" t="s">
        <v>577</v>
      </c>
      <c r="C289" t="s">
        <v>578</v>
      </c>
      <c r="D289" t="s">
        <v>579</v>
      </c>
      <c r="E289" s="1">
        <v>2974</v>
      </c>
      <c r="F289"/>
    </row>
    <row r="290" spans="1:6" hidden="1" x14ac:dyDescent="0.25">
      <c r="A290" s="7">
        <v>42370</v>
      </c>
      <c r="B290" t="s">
        <v>577</v>
      </c>
      <c r="C290" t="s">
        <v>580</v>
      </c>
      <c r="D290" t="s">
        <v>581</v>
      </c>
      <c r="E290" s="1">
        <v>963.1</v>
      </c>
      <c r="F290"/>
    </row>
    <row r="291" spans="1:6" hidden="1" x14ac:dyDescent="0.25">
      <c r="A291" s="7">
        <v>42370</v>
      </c>
      <c r="B291" t="s">
        <v>577</v>
      </c>
      <c r="C291" t="s">
        <v>582</v>
      </c>
      <c r="D291" t="s">
        <v>583</v>
      </c>
      <c r="E291" s="1">
        <v>56966.55</v>
      </c>
      <c r="F291"/>
    </row>
    <row r="292" spans="1:6" hidden="1" x14ac:dyDescent="0.25">
      <c r="A292" s="7">
        <v>42370</v>
      </c>
      <c r="B292" t="s">
        <v>577</v>
      </c>
      <c r="C292" t="s">
        <v>584</v>
      </c>
      <c r="D292" t="s">
        <v>585</v>
      </c>
      <c r="E292" s="1">
        <v>4944.2</v>
      </c>
      <c r="F292"/>
    </row>
    <row r="293" spans="1:6" hidden="1" x14ac:dyDescent="0.25">
      <c r="A293" s="7">
        <v>42370</v>
      </c>
      <c r="B293" t="s">
        <v>577</v>
      </c>
      <c r="C293" t="s">
        <v>251</v>
      </c>
      <c r="D293" t="s">
        <v>586</v>
      </c>
      <c r="E293" s="1">
        <v>102310.9</v>
      </c>
      <c r="F293"/>
    </row>
    <row r="294" spans="1:6" hidden="1" x14ac:dyDescent="0.25">
      <c r="A294" s="7">
        <v>42370</v>
      </c>
      <c r="B294" t="s">
        <v>577</v>
      </c>
      <c r="C294" t="s">
        <v>587</v>
      </c>
      <c r="D294" t="s">
        <v>588</v>
      </c>
      <c r="E294" s="1">
        <v>2754</v>
      </c>
      <c r="F294"/>
    </row>
    <row r="295" spans="1:6" hidden="1" x14ac:dyDescent="0.25">
      <c r="A295" s="7">
        <v>42370</v>
      </c>
      <c r="B295" t="s">
        <v>577</v>
      </c>
      <c r="C295" t="s">
        <v>589</v>
      </c>
      <c r="D295" t="s">
        <v>590</v>
      </c>
      <c r="E295" s="1">
        <v>2160</v>
      </c>
      <c r="F295"/>
    </row>
    <row r="296" spans="1:6" hidden="1" x14ac:dyDescent="0.25">
      <c r="A296" s="7">
        <v>42370</v>
      </c>
      <c r="B296" t="s">
        <v>577</v>
      </c>
      <c r="C296" t="s">
        <v>591</v>
      </c>
      <c r="D296" t="s">
        <v>592</v>
      </c>
      <c r="E296" s="1">
        <v>208</v>
      </c>
      <c r="F296"/>
    </row>
    <row r="297" spans="1:6" hidden="1" x14ac:dyDescent="0.25">
      <c r="A297" s="7">
        <v>42370</v>
      </c>
      <c r="B297" t="s">
        <v>577</v>
      </c>
      <c r="C297" t="s">
        <v>593</v>
      </c>
      <c r="D297" t="s">
        <v>594</v>
      </c>
      <c r="E297" s="1">
        <v>286</v>
      </c>
      <c r="F297"/>
    </row>
    <row r="298" spans="1:6" hidden="1" x14ac:dyDescent="0.25">
      <c r="A298" s="7">
        <v>42370</v>
      </c>
      <c r="B298" t="s">
        <v>577</v>
      </c>
      <c r="C298" t="s">
        <v>595</v>
      </c>
      <c r="D298" t="s">
        <v>596</v>
      </c>
      <c r="E298" s="1">
        <v>156</v>
      </c>
      <c r="F298"/>
    </row>
    <row r="299" spans="1:6" hidden="1" x14ac:dyDescent="0.25">
      <c r="A299" s="7">
        <v>42370</v>
      </c>
      <c r="B299" t="s">
        <v>577</v>
      </c>
      <c r="C299" t="s">
        <v>597</v>
      </c>
      <c r="D299" t="s">
        <v>596</v>
      </c>
      <c r="E299" s="1">
        <v>260</v>
      </c>
      <c r="F299"/>
    </row>
    <row r="300" spans="1:6" hidden="1" x14ac:dyDescent="0.25">
      <c r="A300" s="7">
        <v>42370</v>
      </c>
      <c r="B300" t="s">
        <v>577</v>
      </c>
      <c r="C300" t="s">
        <v>598</v>
      </c>
      <c r="D300" t="s">
        <v>596</v>
      </c>
      <c r="E300" s="1">
        <v>104</v>
      </c>
      <c r="F300"/>
    </row>
    <row r="301" spans="1:6" hidden="1" x14ac:dyDescent="0.25">
      <c r="A301" s="7">
        <v>42370</v>
      </c>
      <c r="B301" t="s">
        <v>577</v>
      </c>
      <c r="C301" t="s">
        <v>599</v>
      </c>
      <c r="D301" t="s">
        <v>596</v>
      </c>
      <c r="E301" s="1">
        <v>468</v>
      </c>
      <c r="F301"/>
    </row>
    <row r="302" spans="1:6" hidden="1" x14ac:dyDescent="0.25">
      <c r="A302" s="7">
        <v>42370</v>
      </c>
      <c r="B302" t="s">
        <v>577</v>
      </c>
      <c r="C302" t="s">
        <v>600</v>
      </c>
      <c r="D302" t="s">
        <v>601</v>
      </c>
      <c r="E302" s="1">
        <v>1691.75</v>
      </c>
      <c r="F302"/>
    </row>
    <row r="303" spans="1:6" hidden="1" x14ac:dyDescent="0.25">
      <c r="A303" s="7">
        <v>42370</v>
      </c>
      <c r="B303" t="s">
        <v>577</v>
      </c>
      <c r="C303" t="s">
        <v>263</v>
      </c>
      <c r="D303" t="s">
        <v>602</v>
      </c>
      <c r="E303" s="1">
        <v>30000</v>
      </c>
      <c r="F303"/>
    </row>
    <row r="304" spans="1:6" hidden="1" x14ac:dyDescent="0.25">
      <c r="A304" s="7">
        <v>42370</v>
      </c>
      <c r="B304" t="s">
        <v>577</v>
      </c>
      <c r="C304" t="s">
        <v>603</v>
      </c>
      <c r="D304" t="s">
        <v>604</v>
      </c>
      <c r="E304" s="1">
        <v>7441.2</v>
      </c>
      <c r="F304"/>
    </row>
    <row r="305" spans="1:6" hidden="1" x14ac:dyDescent="0.25">
      <c r="A305" s="7">
        <v>42370</v>
      </c>
      <c r="B305" t="s">
        <v>577</v>
      </c>
      <c r="C305" t="s">
        <v>605</v>
      </c>
      <c r="D305" t="s">
        <v>606</v>
      </c>
      <c r="E305" s="1">
        <v>22024.45</v>
      </c>
      <c r="F305"/>
    </row>
    <row r="306" spans="1:6" hidden="1" x14ac:dyDescent="0.25">
      <c r="A306" s="7">
        <v>42370</v>
      </c>
      <c r="B306" t="s">
        <v>577</v>
      </c>
      <c r="C306" t="s">
        <v>607</v>
      </c>
      <c r="D306" t="s">
        <v>608</v>
      </c>
      <c r="E306" s="1">
        <v>729.55</v>
      </c>
      <c r="F306"/>
    </row>
    <row r="307" spans="1:6" hidden="1" x14ac:dyDescent="0.25">
      <c r="A307" s="7">
        <v>42370</v>
      </c>
      <c r="B307" t="s">
        <v>577</v>
      </c>
      <c r="C307" t="s">
        <v>609</v>
      </c>
      <c r="D307" t="s">
        <v>610</v>
      </c>
      <c r="E307" s="1">
        <v>9723</v>
      </c>
      <c r="F307"/>
    </row>
    <row r="308" spans="1:6" hidden="1" x14ac:dyDescent="0.25">
      <c r="A308" s="7">
        <v>42370</v>
      </c>
      <c r="B308" t="s">
        <v>577</v>
      </c>
      <c r="C308" t="s">
        <v>611</v>
      </c>
      <c r="D308" t="s">
        <v>612</v>
      </c>
      <c r="E308" s="1">
        <v>3000</v>
      </c>
      <c r="F308"/>
    </row>
    <row r="309" spans="1:6" hidden="1" x14ac:dyDescent="0.25">
      <c r="A309" s="7">
        <v>42370</v>
      </c>
      <c r="B309" t="s">
        <v>577</v>
      </c>
      <c r="C309" t="s">
        <v>613</v>
      </c>
      <c r="D309" t="s">
        <v>614</v>
      </c>
      <c r="E309" s="1">
        <v>669.6</v>
      </c>
      <c r="F309"/>
    </row>
    <row r="310" spans="1:6" hidden="1" x14ac:dyDescent="0.25">
      <c r="A310" s="7">
        <v>42370</v>
      </c>
      <c r="B310" t="s">
        <v>577</v>
      </c>
      <c r="C310" t="s">
        <v>615</v>
      </c>
      <c r="D310" t="s">
        <v>616</v>
      </c>
      <c r="E310" s="1">
        <v>1399.45</v>
      </c>
      <c r="F310"/>
    </row>
    <row r="311" spans="1:6" hidden="1" x14ac:dyDescent="0.25">
      <c r="A311" s="7">
        <v>42370</v>
      </c>
      <c r="B311" t="s">
        <v>577</v>
      </c>
      <c r="C311" t="s">
        <v>617</v>
      </c>
      <c r="D311" t="s">
        <v>618</v>
      </c>
      <c r="E311" s="1">
        <v>28000</v>
      </c>
      <c r="F311"/>
    </row>
    <row r="312" spans="1:6" hidden="1" x14ac:dyDescent="0.25">
      <c r="A312" s="7">
        <v>42370</v>
      </c>
      <c r="B312" t="s">
        <v>577</v>
      </c>
      <c r="C312" t="s">
        <v>265</v>
      </c>
      <c r="D312" t="s">
        <v>619</v>
      </c>
      <c r="E312" s="1">
        <v>152030.04999999999</v>
      </c>
      <c r="F312"/>
    </row>
    <row r="313" spans="1:6" hidden="1" x14ac:dyDescent="0.25">
      <c r="A313" s="7">
        <v>42370</v>
      </c>
      <c r="B313" t="s">
        <v>577</v>
      </c>
      <c r="C313" t="s">
        <v>620</v>
      </c>
      <c r="D313" t="s">
        <v>621</v>
      </c>
      <c r="E313" s="1">
        <v>2012.05</v>
      </c>
      <c r="F313"/>
    </row>
    <row r="314" spans="1:6" hidden="1" x14ac:dyDescent="0.25">
      <c r="A314" s="7">
        <v>42370</v>
      </c>
      <c r="B314" t="s">
        <v>577</v>
      </c>
      <c r="C314" t="s">
        <v>622</v>
      </c>
      <c r="D314" t="s">
        <v>623</v>
      </c>
      <c r="E314" s="1">
        <v>1533.7</v>
      </c>
      <c r="F314"/>
    </row>
    <row r="315" spans="1:6" hidden="1" x14ac:dyDescent="0.25">
      <c r="A315" s="7">
        <v>42370</v>
      </c>
      <c r="B315" t="s">
        <v>577</v>
      </c>
      <c r="C315" t="s">
        <v>624</v>
      </c>
      <c r="D315" t="s">
        <v>625</v>
      </c>
      <c r="E315" s="1">
        <v>3261.7</v>
      </c>
      <c r="F315"/>
    </row>
    <row r="316" spans="1:6" hidden="1" x14ac:dyDescent="0.25">
      <c r="A316" s="7">
        <v>42370</v>
      </c>
      <c r="B316" t="s">
        <v>577</v>
      </c>
      <c r="C316" t="s">
        <v>626</v>
      </c>
      <c r="D316" t="s">
        <v>627</v>
      </c>
      <c r="E316" s="1">
        <v>74300</v>
      </c>
      <c r="F316"/>
    </row>
    <row r="317" spans="1:6" hidden="1" x14ac:dyDescent="0.25">
      <c r="A317" s="7">
        <v>42370</v>
      </c>
      <c r="B317" t="s">
        <v>577</v>
      </c>
      <c r="C317" t="s">
        <v>630</v>
      </c>
      <c r="D317" t="s">
        <v>631</v>
      </c>
      <c r="E317" s="1">
        <v>78856.3</v>
      </c>
      <c r="F317"/>
    </row>
    <row r="318" spans="1:6" hidden="1" x14ac:dyDescent="0.25">
      <c r="A318" s="7">
        <v>42370</v>
      </c>
      <c r="B318" t="s">
        <v>632</v>
      </c>
      <c r="C318" t="s">
        <v>633</v>
      </c>
      <c r="D318" t="s">
        <v>634</v>
      </c>
      <c r="E318" s="1">
        <v>32322.25</v>
      </c>
      <c r="F318"/>
    </row>
    <row r="319" spans="1:6" hidden="1" x14ac:dyDescent="0.25">
      <c r="A319" s="7">
        <v>42370</v>
      </c>
      <c r="B319" t="s">
        <v>632</v>
      </c>
      <c r="C319" t="s">
        <v>635</v>
      </c>
      <c r="D319" t="s">
        <v>636</v>
      </c>
      <c r="E319" s="1">
        <v>1089.7</v>
      </c>
      <c r="F319"/>
    </row>
    <row r="320" spans="1:6" hidden="1" x14ac:dyDescent="0.25">
      <c r="A320" s="7">
        <v>42370</v>
      </c>
      <c r="B320" t="s">
        <v>632</v>
      </c>
      <c r="C320" t="s">
        <v>637</v>
      </c>
      <c r="D320" t="s">
        <v>638</v>
      </c>
      <c r="E320" s="1">
        <v>245000</v>
      </c>
      <c r="F320"/>
    </row>
    <row r="321" spans="1:6" hidden="1" x14ac:dyDescent="0.25">
      <c r="A321" s="7">
        <v>42370</v>
      </c>
      <c r="B321" t="s">
        <v>632</v>
      </c>
      <c r="C321" t="s">
        <v>639</v>
      </c>
      <c r="D321" t="s">
        <v>608</v>
      </c>
      <c r="E321" s="1">
        <v>271.10000000000002</v>
      </c>
      <c r="F321"/>
    </row>
    <row r="322" spans="1:6" hidden="1" x14ac:dyDescent="0.25">
      <c r="A322" s="7">
        <v>42370</v>
      </c>
      <c r="B322" t="s">
        <v>632</v>
      </c>
      <c r="C322" t="s">
        <v>640</v>
      </c>
      <c r="D322" t="s">
        <v>616</v>
      </c>
      <c r="E322" s="1">
        <v>1919.1</v>
      </c>
      <c r="F322"/>
    </row>
    <row r="323" spans="1:6" hidden="1" x14ac:dyDescent="0.25">
      <c r="A323" s="7">
        <v>42370</v>
      </c>
      <c r="B323" t="s">
        <v>632</v>
      </c>
      <c r="C323" t="s">
        <v>641</v>
      </c>
      <c r="D323" t="s">
        <v>616</v>
      </c>
      <c r="E323" s="1">
        <v>1460.45</v>
      </c>
      <c r="F323"/>
    </row>
    <row r="324" spans="1:6" hidden="1" x14ac:dyDescent="0.25">
      <c r="A324" s="7">
        <v>42370</v>
      </c>
      <c r="B324" t="s">
        <v>642</v>
      </c>
      <c r="C324" t="s">
        <v>643</v>
      </c>
      <c r="D324" t="s">
        <v>644</v>
      </c>
      <c r="E324" s="1">
        <v>25920</v>
      </c>
      <c r="F324"/>
    </row>
    <row r="325" spans="1:6" hidden="1" x14ac:dyDescent="0.25">
      <c r="A325" s="7">
        <v>42370</v>
      </c>
      <c r="B325" t="s">
        <v>645</v>
      </c>
      <c r="C325" t="s">
        <v>646</v>
      </c>
      <c r="D325" t="s">
        <v>647</v>
      </c>
      <c r="E325" s="1">
        <v>2441.9499999999998</v>
      </c>
      <c r="F325"/>
    </row>
    <row r="326" spans="1:6" hidden="1" x14ac:dyDescent="0.25">
      <c r="A326" s="7">
        <v>42370</v>
      </c>
      <c r="B326" t="s">
        <v>645</v>
      </c>
      <c r="C326" t="s">
        <v>110</v>
      </c>
      <c r="D326" t="s">
        <v>648</v>
      </c>
      <c r="E326" s="1">
        <v>4044.6</v>
      </c>
      <c r="F326"/>
    </row>
    <row r="327" spans="1:6" hidden="1" x14ac:dyDescent="0.25">
      <c r="A327" s="7">
        <v>42370</v>
      </c>
      <c r="B327" t="s">
        <v>74</v>
      </c>
      <c r="C327" t="s">
        <v>649</v>
      </c>
      <c r="D327" t="s">
        <v>650</v>
      </c>
      <c r="E327" s="1">
        <v>6774.7</v>
      </c>
      <c r="F327"/>
    </row>
    <row r="328" spans="1:6" hidden="1" x14ac:dyDescent="0.25">
      <c r="A328" s="7">
        <v>42373</v>
      </c>
      <c r="B328" t="s">
        <v>632</v>
      </c>
      <c r="C328" t="s">
        <v>651</v>
      </c>
      <c r="D328" t="s">
        <v>652</v>
      </c>
      <c r="E328" s="1">
        <v>13900</v>
      </c>
      <c r="F328"/>
    </row>
    <row r="329" spans="1:6" hidden="1" x14ac:dyDescent="0.25">
      <c r="A329" s="7">
        <v>42373</v>
      </c>
      <c r="B329" t="s">
        <v>632</v>
      </c>
      <c r="C329" t="s">
        <v>655</v>
      </c>
      <c r="D329" t="s">
        <v>656</v>
      </c>
      <c r="E329" s="1">
        <v>111400</v>
      </c>
    </row>
    <row r="330" spans="1:6" hidden="1" x14ac:dyDescent="0.25">
      <c r="A330" s="7">
        <v>42377</v>
      </c>
      <c r="B330" t="s">
        <v>632</v>
      </c>
      <c r="C330" t="s">
        <v>657</v>
      </c>
      <c r="D330" t="s">
        <v>658</v>
      </c>
      <c r="E330" s="1">
        <v>32475.15</v>
      </c>
    </row>
    <row r="331" spans="1:6" hidden="1" x14ac:dyDescent="0.25">
      <c r="A331" s="7">
        <v>42383</v>
      </c>
      <c r="B331" t="s">
        <v>632</v>
      </c>
      <c r="C331" t="s">
        <v>659</v>
      </c>
      <c r="D331" t="s">
        <v>660</v>
      </c>
      <c r="E331" s="1">
        <v>100000</v>
      </c>
      <c r="F331"/>
    </row>
    <row r="332" spans="1:6" hidden="1" x14ac:dyDescent="0.25">
      <c r="A332" s="7">
        <v>42387</v>
      </c>
      <c r="B332" t="s">
        <v>632</v>
      </c>
      <c r="C332" t="s">
        <v>661</v>
      </c>
      <c r="D332" t="s">
        <v>662</v>
      </c>
      <c r="E332" s="1">
        <v>159292.20000000001</v>
      </c>
      <c r="F332" s="3"/>
    </row>
    <row r="333" spans="1:6" hidden="1" x14ac:dyDescent="0.25">
      <c r="A333" s="7">
        <v>42388</v>
      </c>
      <c r="B333" t="s">
        <v>645</v>
      </c>
      <c r="C333" t="s">
        <v>663</v>
      </c>
      <c r="D333" t="s">
        <v>664</v>
      </c>
      <c r="E333" s="1">
        <v>32076</v>
      </c>
      <c r="F333"/>
    </row>
    <row r="334" spans="1:6" hidden="1" x14ac:dyDescent="0.25">
      <c r="A334" s="7">
        <v>42388</v>
      </c>
      <c r="B334" t="s">
        <v>645</v>
      </c>
      <c r="C334" t="s">
        <v>665</v>
      </c>
      <c r="D334" t="s">
        <v>666</v>
      </c>
      <c r="E334" s="1">
        <v>2023.55</v>
      </c>
      <c r="F334"/>
    </row>
    <row r="335" spans="1:6" hidden="1" x14ac:dyDescent="0.25">
      <c r="A335" s="7">
        <v>42389</v>
      </c>
      <c r="B335" t="s">
        <v>564</v>
      </c>
      <c r="C335" t="s">
        <v>565</v>
      </c>
      <c r="D335" t="s">
        <v>566</v>
      </c>
      <c r="E335" s="1">
        <v>744.25</v>
      </c>
      <c r="F335"/>
    </row>
    <row r="336" spans="1:6" hidden="1" x14ac:dyDescent="0.25">
      <c r="A336" s="7">
        <v>42389</v>
      </c>
      <c r="B336" t="s">
        <v>645</v>
      </c>
      <c r="C336" t="s">
        <v>667</v>
      </c>
      <c r="D336" t="s">
        <v>668</v>
      </c>
      <c r="E336" s="1">
        <v>3687.15</v>
      </c>
      <c r="F336"/>
    </row>
    <row r="337" spans="1:6" hidden="1" x14ac:dyDescent="0.25">
      <c r="A337" s="7">
        <v>42389</v>
      </c>
      <c r="B337" t="s">
        <v>645</v>
      </c>
      <c r="C337" t="s">
        <v>669</v>
      </c>
      <c r="D337" t="s">
        <v>670</v>
      </c>
      <c r="E337" s="1">
        <v>11032.4</v>
      </c>
      <c r="F337"/>
    </row>
    <row r="338" spans="1:6" hidden="1" x14ac:dyDescent="0.25">
      <c r="A338" s="7">
        <v>42389</v>
      </c>
      <c r="B338" t="s">
        <v>645</v>
      </c>
      <c r="C338" t="s">
        <v>671</v>
      </c>
      <c r="D338" t="s">
        <v>672</v>
      </c>
      <c r="E338" s="1">
        <v>1691.75</v>
      </c>
      <c r="F338"/>
    </row>
    <row r="339" spans="1:6" hidden="1" x14ac:dyDescent="0.25">
      <c r="A339" s="7">
        <v>42389</v>
      </c>
      <c r="B339" t="s">
        <v>262</v>
      </c>
      <c r="C339" t="s">
        <v>673</v>
      </c>
      <c r="D339" t="s">
        <v>674</v>
      </c>
      <c r="E339" s="1">
        <v>158513.70000000001</v>
      </c>
      <c r="F339"/>
    </row>
    <row r="340" spans="1:6" hidden="1" x14ac:dyDescent="0.25">
      <c r="A340" s="7">
        <v>42389</v>
      </c>
      <c r="B340" t="s">
        <v>267</v>
      </c>
      <c r="C340" t="s">
        <v>675</v>
      </c>
      <c r="D340" t="s">
        <v>676</v>
      </c>
      <c r="E340" s="1">
        <v>36474.400000000001</v>
      </c>
      <c r="F340"/>
    </row>
    <row r="341" spans="1:6" hidden="1" x14ac:dyDescent="0.25">
      <c r="A341" s="7">
        <v>42391</v>
      </c>
      <c r="B341" t="s">
        <v>645</v>
      </c>
      <c r="C341" t="s">
        <v>677</v>
      </c>
      <c r="D341" t="s">
        <v>678</v>
      </c>
      <c r="E341" s="1">
        <v>110861.4</v>
      </c>
      <c r="F341"/>
    </row>
    <row r="342" spans="1:6" hidden="1" x14ac:dyDescent="0.25">
      <c r="A342" s="7">
        <v>42394</v>
      </c>
      <c r="B342" t="s">
        <v>645</v>
      </c>
      <c r="C342" t="s">
        <v>679</v>
      </c>
      <c r="D342" t="s">
        <v>585</v>
      </c>
      <c r="E342" s="1">
        <v>48873.8</v>
      </c>
      <c r="F342"/>
    </row>
    <row r="343" spans="1:6" hidden="1" x14ac:dyDescent="0.25">
      <c r="A343" s="7">
        <v>42396</v>
      </c>
      <c r="B343" t="s">
        <v>567</v>
      </c>
      <c r="C343" t="s">
        <v>568</v>
      </c>
      <c r="D343" t="s">
        <v>569</v>
      </c>
      <c r="E343" s="1">
        <v>2570.4</v>
      </c>
      <c r="F343"/>
    </row>
    <row r="344" spans="1:6" hidden="1" x14ac:dyDescent="0.25">
      <c r="A344" s="7">
        <v>42397</v>
      </c>
      <c r="B344" t="s">
        <v>645</v>
      </c>
      <c r="C344" t="s">
        <v>683</v>
      </c>
      <c r="D344" t="s">
        <v>684</v>
      </c>
      <c r="E344" s="1">
        <v>1101.95</v>
      </c>
      <c r="F344"/>
    </row>
    <row r="345" spans="1:6" hidden="1" x14ac:dyDescent="0.25">
      <c r="A345" s="7">
        <v>42397</v>
      </c>
      <c r="B345" t="s">
        <v>645</v>
      </c>
      <c r="C345" t="s">
        <v>685</v>
      </c>
      <c r="D345" t="s">
        <v>686</v>
      </c>
      <c r="E345" s="1">
        <v>11011.7</v>
      </c>
      <c r="F345"/>
    </row>
    <row r="346" spans="1:6" hidden="1" x14ac:dyDescent="0.25">
      <c r="A346" s="7">
        <v>42397</v>
      </c>
      <c r="B346" t="s">
        <v>645</v>
      </c>
      <c r="C346" t="s">
        <v>91</v>
      </c>
      <c r="D346" t="s">
        <v>687</v>
      </c>
      <c r="E346" s="1">
        <v>11226.2</v>
      </c>
      <c r="F346"/>
    </row>
    <row r="347" spans="1:6" hidden="1" x14ac:dyDescent="0.25">
      <c r="A347" s="7">
        <v>42400</v>
      </c>
      <c r="B347" t="s">
        <v>645</v>
      </c>
      <c r="C347" t="s">
        <v>688</v>
      </c>
      <c r="D347" t="s">
        <v>623</v>
      </c>
      <c r="E347" s="1">
        <v>2004.35</v>
      </c>
      <c r="F347"/>
    </row>
    <row r="348" spans="1:6" hidden="1" x14ac:dyDescent="0.25">
      <c r="A348" s="7">
        <v>42400</v>
      </c>
      <c r="B348" t="s">
        <v>645</v>
      </c>
      <c r="C348" t="s">
        <v>117</v>
      </c>
      <c r="D348" t="s">
        <v>689</v>
      </c>
      <c r="E348" s="1">
        <v>1072.2</v>
      </c>
      <c r="F348"/>
    </row>
    <row r="349" spans="1:6" hidden="1" x14ac:dyDescent="0.25">
      <c r="A349" s="7">
        <v>42401</v>
      </c>
      <c r="B349" t="s">
        <v>690</v>
      </c>
      <c r="C349" t="s">
        <v>691</v>
      </c>
      <c r="D349" t="s">
        <v>692</v>
      </c>
      <c r="E349" s="1">
        <v>27900</v>
      </c>
      <c r="F349"/>
    </row>
    <row r="350" spans="1:6" hidden="1" x14ac:dyDescent="0.25">
      <c r="A350" s="7">
        <v>42401</v>
      </c>
      <c r="B350" t="s">
        <v>690</v>
      </c>
      <c r="C350" t="s">
        <v>693</v>
      </c>
      <c r="D350" t="s">
        <v>694</v>
      </c>
      <c r="E350" s="1">
        <v>46500</v>
      </c>
      <c r="F350"/>
    </row>
    <row r="351" spans="1:6" hidden="1" x14ac:dyDescent="0.25">
      <c r="A351" s="7">
        <v>42402</v>
      </c>
      <c r="B351" t="s">
        <v>690</v>
      </c>
      <c r="C351" t="s">
        <v>93</v>
      </c>
      <c r="D351" t="s">
        <v>695</v>
      </c>
      <c r="E351" s="1">
        <v>458972.95</v>
      </c>
      <c r="F351"/>
    </row>
    <row r="352" spans="1:6" hidden="1" x14ac:dyDescent="0.25">
      <c r="A352" s="7">
        <v>42404</v>
      </c>
      <c r="B352" t="s">
        <v>690</v>
      </c>
      <c r="C352" t="s">
        <v>108</v>
      </c>
      <c r="D352" t="s">
        <v>696</v>
      </c>
      <c r="E352" s="1">
        <v>95285.8</v>
      </c>
      <c r="F352"/>
    </row>
    <row r="353" spans="1:6" hidden="1" x14ac:dyDescent="0.25">
      <c r="A353" s="7">
        <v>42406</v>
      </c>
      <c r="B353" t="s">
        <v>690</v>
      </c>
      <c r="C353" t="s">
        <v>697</v>
      </c>
      <c r="D353" t="s">
        <v>698</v>
      </c>
      <c r="E353" s="1">
        <v>82179.7</v>
      </c>
      <c r="F353"/>
    </row>
    <row r="354" spans="1:6" hidden="1" x14ac:dyDescent="0.25">
      <c r="A354" s="7">
        <v>42409</v>
      </c>
      <c r="B354" t="s">
        <v>690</v>
      </c>
      <c r="C354" t="s">
        <v>699</v>
      </c>
      <c r="D354" t="s">
        <v>700</v>
      </c>
      <c r="E354" s="1">
        <v>71999.45</v>
      </c>
      <c r="F354"/>
    </row>
    <row r="355" spans="1:6" hidden="1" x14ac:dyDescent="0.25">
      <c r="A355" s="7">
        <v>42409</v>
      </c>
      <c r="B355" t="s">
        <v>701</v>
      </c>
      <c r="C355" t="s">
        <v>702</v>
      </c>
      <c r="D355" t="s">
        <v>703</v>
      </c>
      <c r="E355" s="1">
        <v>6211.85</v>
      </c>
      <c r="F355"/>
    </row>
    <row r="356" spans="1:6" hidden="1" x14ac:dyDescent="0.25">
      <c r="A356" s="7">
        <v>42410</v>
      </c>
      <c r="B356" t="s">
        <v>690</v>
      </c>
      <c r="C356" t="s">
        <v>704</v>
      </c>
      <c r="D356" t="s">
        <v>705</v>
      </c>
      <c r="E356" s="1">
        <v>105480</v>
      </c>
      <c r="F356"/>
    </row>
    <row r="357" spans="1:6" hidden="1" x14ac:dyDescent="0.25">
      <c r="A357" s="7">
        <v>42410</v>
      </c>
      <c r="B357" t="s">
        <v>85</v>
      </c>
      <c r="C357" t="s">
        <v>706</v>
      </c>
      <c r="D357" t="s">
        <v>707</v>
      </c>
      <c r="E357" s="1">
        <v>200700</v>
      </c>
      <c r="F357"/>
    </row>
    <row r="358" spans="1:6" hidden="1" x14ac:dyDescent="0.25">
      <c r="A358" s="7">
        <v>42415</v>
      </c>
      <c r="B358" t="s">
        <v>690</v>
      </c>
      <c r="C358" t="s">
        <v>708</v>
      </c>
      <c r="D358" t="s">
        <v>709</v>
      </c>
      <c r="E358" s="1">
        <v>31104</v>
      </c>
      <c r="F358"/>
    </row>
    <row r="359" spans="1:6" hidden="1" x14ac:dyDescent="0.25">
      <c r="A359" s="7">
        <v>42416</v>
      </c>
      <c r="B359" t="s">
        <v>690</v>
      </c>
      <c r="C359" t="s">
        <v>710</v>
      </c>
      <c r="D359" t="s">
        <v>711</v>
      </c>
      <c r="E359" s="1">
        <v>32322.25</v>
      </c>
      <c r="F359"/>
    </row>
    <row r="360" spans="1:6" hidden="1" x14ac:dyDescent="0.25">
      <c r="A360" s="7">
        <v>42416</v>
      </c>
      <c r="B360" t="s">
        <v>690</v>
      </c>
      <c r="C360" t="s">
        <v>712</v>
      </c>
      <c r="D360" t="s">
        <v>713</v>
      </c>
      <c r="E360" s="1">
        <v>57026.55</v>
      </c>
      <c r="F360"/>
    </row>
    <row r="361" spans="1:6" hidden="1" x14ac:dyDescent="0.25">
      <c r="A361" s="7">
        <v>42418</v>
      </c>
      <c r="B361" t="s">
        <v>690</v>
      </c>
      <c r="C361" t="s">
        <v>714</v>
      </c>
      <c r="D361" t="s">
        <v>715</v>
      </c>
      <c r="E361" s="1">
        <v>1691.75</v>
      </c>
      <c r="F361"/>
    </row>
    <row r="362" spans="1:6" hidden="1" x14ac:dyDescent="0.25">
      <c r="A362" s="7">
        <v>42418</v>
      </c>
      <c r="B362" t="s">
        <v>690</v>
      </c>
      <c r="C362" t="s">
        <v>716</v>
      </c>
      <c r="D362" t="s">
        <v>717</v>
      </c>
      <c r="E362" s="1">
        <v>78</v>
      </c>
      <c r="F362"/>
    </row>
    <row r="363" spans="1:6" hidden="1" x14ac:dyDescent="0.25">
      <c r="A363" s="7">
        <v>42423</v>
      </c>
      <c r="B363" t="s">
        <v>690</v>
      </c>
      <c r="C363" t="s">
        <v>718</v>
      </c>
      <c r="D363" t="s">
        <v>719</v>
      </c>
      <c r="E363" s="1">
        <v>88714.9</v>
      </c>
      <c r="F363"/>
    </row>
    <row r="364" spans="1:6" hidden="1" x14ac:dyDescent="0.25">
      <c r="A364" s="7">
        <v>42427</v>
      </c>
      <c r="B364" t="s">
        <v>85</v>
      </c>
      <c r="C364" t="s">
        <v>720</v>
      </c>
      <c r="D364" t="s">
        <v>721</v>
      </c>
      <c r="E364" s="1">
        <v>10000</v>
      </c>
      <c r="F364"/>
    </row>
    <row r="365" spans="1:6" hidden="1" x14ac:dyDescent="0.25">
      <c r="A365" s="7">
        <v>42427</v>
      </c>
      <c r="B365" t="s">
        <v>85</v>
      </c>
      <c r="C365" t="s">
        <v>722</v>
      </c>
      <c r="D365" t="s">
        <v>723</v>
      </c>
      <c r="E365" s="1">
        <v>70000</v>
      </c>
      <c r="F365"/>
    </row>
    <row r="366" spans="1:6" hidden="1" x14ac:dyDescent="0.25">
      <c r="A366" s="7">
        <v>42429</v>
      </c>
      <c r="B366" t="s">
        <v>85</v>
      </c>
      <c r="C366" t="s">
        <v>724</v>
      </c>
      <c r="D366" t="s">
        <v>725</v>
      </c>
      <c r="E366" s="1">
        <v>1836</v>
      </c>
      <c r="F366"/>
    </row>
    <row r="367" spans="1:6" hidden="1" x14ac:dyDescent="0.25">
      <c r="A367" s="7">
        <v>42429</v>
      </c>
      <c r="B367" t="s">
        <v>85</v>
      </c>
      <c r="C367" t="s">
        <v>726</v>
      </c>
      <c r="D367" t="s">
        <v>727</v>
      </c>
      <c r="E367" s="1">
        <v>5316.7</v>
      </c>
      <c r="F367"/>
    </row>
    <row r="368" spans="1:6" hidden="1" x14ac:dyDescent="0.25">
      <c r="A368" s="7">
        <v>42429</v>
      </c>
      <c r="B368" t="s">
        <v>85</v>
      </c>
      <c r="C368" t="s">
        <v>728</v>
      </c>
      <c r="D368" t="s">
        <v>729</v>
      </c>
      <c r="E368" s="1">
        <v>6188.25</v>
      </c>
      <c r="F368"/>
    </row>
    <row r="369" spans="1:6" hidden="1" x14ac:dyDescent="0.25">
      <c r="A369" s="7">
        <v>42429</v>
      </c>
      <c r="B369" t="s">
        <v>85</v>
      </c>
      <c r="C369" t="s">
        <v>730</v>
      </c>
      <c r="D369" t="s">
        <v>731</v>
      </c>
      <c r="E369" s="1">
        <v>4968</v>
      </c>
      <c r="F369"/>
    </row>
    <row r="370" spans="1:6" hidden="1" x14ac:dyDescent="0.25">
      <c r="A370" s="7">
        <v>42429</v>
      </c>
      <c r="B370" t="s">
        <v>107</v>
      </c>
      <c r="C370" t="s">
        <v>732</v>
      </c>
      <c r="D370" t="s">
        <v>733</v>
      </c>
      <c r="E370" s="1">
        <v>3765.3</v>
      </c>
      <c r="F370"/>
    </row>
    <row r="371" spans="1:6" hidden="1" x14ac:dyDescent="0.25">
      <c r="A371" s="7">
        <v>42430</v>
      </c>
      <c r="B371" t="s">
        <v>734</v>
      </c>
      <c r="C371" t="s">
        <v>735</v>
      </c>
      <c r="D371" t="s">
        <v>736</v>
      </c>
      <c r="E371" s="1">
        <v>25000</v>
      </c>
      <c r="F371"/>
    </row>
    <row r="372" spans="1:6" hidden="1" x14ac:dyDescent="0.25">
      <c r="A372" s="7">
        <v>42430</v>
      </c>
      <c r="B372" t="s">
        <v>734</v>
      </c>
      <c r="C372" t="s">
        <v>737</v>
      </c>
      <c r="D372" t="s">
        <v>738</v>
      </c>
      <c r="E372" s="1">
        <v>27900</v>
      </c>
      <c r="F372"/>
    </row>
    <row r="373" spans="1:6" hidden="1" x14ac:dyDescent="0.25">
      <c r="A373" s="7">
        <v>42430</v>
      </c>
      <c r="B373" t="s">
        <v>734</v>
      </c>
      <c r="C373" t="s">
        <v>739</v>
      </c>
      <c r="D373" t="s">
        <v>740</v>
      </c>
      <c r="E373" s="1">
        <v>37100</v>
      </c>
      <c r="F373"/>
    </row>
    <row r="374" spans="1:6" hidden="1" x14ac:dyDescent="0.25">
      <c r="A374" s="7">
        <v>42432</v>
      </c>
      <c r="B374" t="s">
        <v>734</v>
      </c>
      <c r="C374" t="s">
        <v>741</v>
      </c>
      <c r="D374" t="s">
        <v>742</v>
      </c>
      <c r="E374" s="1">
        <v>5000</v>
      </c>
      <c r="F374"/>
    </row>
    <row r="375" spans="1:6" hidden="1" x14ac:dyDescent="0.25">
      <c r="A375" s="7">
        <v>42437</v>
      </c>
      <c r="B375" t="s">
        <v>734</v>
      </c>
      <c r="C375" t="s">
        <v>743</v>
      </c>
      <c r="D375" t="s">
        <v>744</v>
      </c>
      <c r="E375" s="1">
        <v>30212.35</v>
      </c>
      <c r="F375"/>
    </row>
    <row r="376" spans="1:6" hidden="1" x14ac:dyDescent="0.25">
      <c r="A376" s="7">
        <v>42440</v>
      </c>
      <c r="B376" t="s">
        <v>734</v>
      </c>
      <c r="C376" t="s">
        <v>745</v>
      </c>
      <c r="D376" t="s">
        <v>746</v>
      </c>
      <c r="E376" s="1">
        <v>237000</v>
      </c>
      <c r="F376"/>
    </row>
    <row r="377" spans="1:6" hidden="1" x14ac:dyDescent="0.25">
      <c r="A377" s="7">
        <v>42443</v>
      </c>
      <c r="B377" t="s">
        <v>734</v>
      </c>
      <c r="C377" t="s">
        <v>747</v>
      </c>
      <c r="D377" t="s">
        <v>748</v>
      </c>
      <c r="E377" s="1">
        <v>52742</v>
      </c>
      <c r="F377"/>
    </row>
    <row r="378" spans="1:6" hidden="1" x14ac:dyDescent="0.25">
      <c r="A378" s="7">
        <v>42444</v>
      </c>
      <c r="B378" t="s">
        <v>734</v>
      </c>
      <c r="C378" t="s">
        <v>749</v>
      </c>
      <c r="D378" t="s">
        <v>581</v>
      </c>
      <c r="E378" s="1">
        <v>257.75</v>
      </c>
      <c r="F378"/>
    </row>
    <row r="379" spans="1:6" hidden="1" x14ac:dyDescent="0.25">
      <c r="A379" s="7">
        <v>42447</v>
      </c>
      <c r="B379" t="s">
        <v>734</v>
      </c>
      <c r="C379" t="s">
        <v>750</v>
      </c>
      <c r="D379" t="s">
        <v>751</v>
      </c>
      <c r="E379" s="1">
        <v>884</v>
      </c>
      <c r="F379"/>
    </row>
    <row r="380" spans="1:6" hidden="1" x14ac:dyDescent="0.25">
      <c r="A380" s="7">
        <v>42447</v>
      </c>
      <c r="B380" t="s">
        <v>734</v>
      </c>
      <c r="C380" t="s">
        <v>752</v>
      </c>
      <c r="D380" t="s">
        <v>753</v>
      </c>
      <c r="E380" s="1">
        <v>104</v>
      </c>
      <c r="F380"/>
    </row>
    <row r="381" spans="1:6" hidden="1" x14ac:dyDescent="0.25">
      <c r="A381" s="7">
        <v>42447</v>
      </c>
      <c r="B381" t="s">
        <v>734</v>
      </c>
      <c r="C381" t="s">
        <v>754</v>
      </c>
      <c r="D381" t="s">
        <v>755</v>
      </c>
      <c r="E381" s="1">
        <v>1691.75</v>
      </c>
      <c r="F381"/>
    </row>
    <row r="382" spans="1:6" hidden="1" x14ac:dyDescent="0.25">
      <c r="A382" s="7">
        <v>42447</v>
      </c>
      <c r="B382" t="s">
        <v>734</v>
      </c>
      <c r="C382" t="s">
        <v>756</v>
      </c>
      <c r="D382" t="s">
        <v>757</v>
      </c>
      <c r="E382" s="1">
        <v>6448</v>
      </c>
      <c r="F382"/>
    </row>
    <row r="383" spans="1:6" hidden="1" x14ac:dyDescent="0.25">
      <c r="A383" s="7">
        <v>42447</v>
      </c>
      <c r="B383" t="s">
        <v>734</v>
      </c>
      <c r="C383" t="s">
        <v>758</v>
      </c>
      <c r="D383" t="s">
        <v>759</v>
      </c>
      <c r="E383" s="1">
        <v>5595.55</v>
      </c>
      <c r="F383"/>
    </row>
    <row r="384" spans="1:6" hidden="1" x14ac:dyDescent="0.25">
      <c r="A384" s="7">
        <v>42450</v>
      </c>
      <c r="B384" t="s">
        <v>734</v>
      </c>
      <c r="C384" t="s">
        <v>760</v>
      </c>
      <c r="D384" t="s">
        <v>761</v>
      </c>
      <c r="E384" s="1">
        <v>43740</v>
      </c>
      <c r="F384"/>
    </row>
    <row r="385" spans="1:8" hidden="1" x14ac:dyDescent="0.25">
      <c r="A385" s="7">
        <v>42451</v>
      </c>
      <c r="B385" t="s">
        <v>116</v>
      </c>
      <c r="C385" t="s">
        <v>762</v>
      </c>
      <c r="D385" t="s">
        <v>763</v>
      </c>
      <c r="E385" s="1">
        <v>47692.95</v>
      </c>
      <c r="F385"/>
    </row>
    <row r="386" spans="1:8" hidden="1" x14ac:dyDescent="0.25">
      <c r="A386" s="7">
        <v>42452</v>
      </c>
      <c r="B386" t="s">
        <v>734</v>
      </c>
      <c r="C386" t="s">
        <v>764</v>
      </c>
      <c r="D386" t="s">
        <v>765</v>
      </c>
      <c r="E386" s="1">
        <v>360399.55</v>
      </c>
      <c r="F386"/>
    </row>
    <row r="387" spans="1:8" hidden="1" x14ac:dyDescent="0.25">
      <c r="A387" s="7">
        <v>42452</v>
      </c>
      <c r="B387" t="s">
        <v>734</v>
      </c>
      <c r="C387" t="s">
        <v>766</v>
      </c>
      <c r="D387" t="s">
        <v>767</v>
      </c>
      <c r="E387" s="1">
        <v>57115.15</v>
      </c>
      <c r="F387"/>
    </row>
    <row r="388" spans="1:8" hidden="1" x14ac:dyDescent="0.25">
      <c r="A388" s="7">
        <v>42452</v>
      </c>
      <c r="B388" t="s">
        <v>734</v>
      </c>
      <c r="C388" t="s">
        <v>768</v>
      </c>
      <c r="D388" t="s">
        <v>769</v>
      </c>
      <c r="E388" s="1">
        <v>18697.7</v>
      </c>
      <c r="F388"/>
    </row>
    <row r="389" spans="1:8" hidden="1" x14ac:dyDescent="0.25">
      <c r="A389" s="7">
        <v>42452</v>
      </c>
      <c r="B389" t="s">
        <v>734</v>
      </c>
      <c r="C389" t="s">
        <v>770</v>
      </c>
      <c r="D389" t="s">
        <v>771</v>
      </c>
      <c r="E389" s="1">
        <v>16440.5</v>
      </c>
      <c r="F389"/>
    </row>
    <row r="390" spans="1:8" hidden="1" x14ac:dyDescent="0.25">
      <c r="A390" s="7">
        <v>42452</v>
      </c>
      <c r="B390" t="s">
        <v>772</v>
      </c>
      <c r="C390" t="s">
        <v>773</v>
      </c>
      <c r="D390" t="s">
        <v>774</v>
      </c>
      <c r="E390" s="1">
        <v>304766.65000000002</v>
      </c>
      <c r="F390"/>
    </row>
    <row r="391" spans="1:8" hidden="1" x14ac:dyDescent="0.25">
      <c r="A391" s="7">
        <v>42452</v>
      </c>
      <c r="B391" t="s">
        <v>772</v>
      </c>
      <c r="C391" t="s">
        <v>775</v>
      </c>
      <c r="D391" t="s">
        <v>765</v>
      </c>
      <c r="E391" s="1">
        <v>54403.5</v>
      </c>
      <c r="F391"/>
    </row>
    <row r="392" spans="1:8" hidden="1" x14ac:dyDescent="0.25">
      <c r="A392" s="7">
        <v>42453</v>
      </c>
      <c r="B392" t="s">
        <v>116</v>
      </c>
      <c r="C392" t="s">
        <v>776</v>
      </c>
      <c r="D392" t="s">
        <v>777</v>
      </c>
      <c r="E392" s="1">
        <v>132679.45000000001</v>
      </c>
      <c r="F392"/>
    </row>
    <row r="393" spans="1:8" hidden="1" x14ac:dyDescent="0.25">
      <c r="A393" s="7">
        <v>42459</v>
      </c>
      <c r="B393" t="s">
        <v>116</v>
      </c>
      <c r="C393" t="s">
        <v>441</v>
      </c>
      <c r="D393" t="s">
        <v>778</v>
      </c>
      <c r="E393" s="1">
        <v>4320</v>
      </c>
      <c r="F393"/>
    </row>
    <row r="394" spans="1:8" hidden="1" x14ac:dyDescent="0.25">
      <c r="A394" s="7">
        <v>42459</v>
      </c>
      <c r="B394" t="s">
        <v>116</v>
      </c>
      <c r="C394" t="s">
        <v>453</v>
      </c>
      <c r="D394" t="s">
        <v>779</v>
      </c>
      <c r="E394" s="1">
        <v>245000</v>
      </c>
      <c r="F394"/>
    </row>
    <row r="395" spans="1:8" hidden="1" x14ac:dyDescent="0.25">
      <c r="A395" s="7">
        <v>42460</v>
      </c>
      <c r="B395" t="s">
        <v>780</v>
      </c>
      <c r="C395" t="s">
        <v>781</v>
      </c>
      <c r="D395" t="s">
        <v>782</v>
      </c>
      <c r="E395" s="1">
        <v>25455</v>
      </c>
      <c r="F395"/>
    </row>
    <row r="396" spans="1:8" hidden="1" x14ac:dyDescent="0.25">
      <c r="A396" s="7">
        <v>42460</v>
      </c>
      <c r="B396" t="s">
        <v>112</v>
      </c>
      <c r="C396" t="s">
        <v>783</v>
      </c>
      <c r="D396" t="s">
        <v>784</v>
      </c>
      <c r="E396" s="1">
        <v>3026.1</v>
      </c>
      <c r="F396"/>
    </row>
    <row r="397" spans="1:8" hidden="1" x14ac:dyDescent="0.25">
      <c r="A397" s="7">
        <v>42460</v>
      </c>
      <c r="B397" t="s">
        <v>116</v>
      </c>
      <c r="C397" t="s">
        <v>785</v>
      </c>
      <c r="D397" t="s">
        <v>786</v>
      </c>
      <c r="E397" s="1">
        <v>1023.3</v>
      </c>
      <c r="F397"/>
    </row>
    <row r="398" spans="1:8" hidden="1" x14ac:dyDescent="0.25">
      <c r="A398" s="7">
        <v>42460</v>
      </c>
      <c r="B398" t="s">
        <v>116</v>
      </c>
      <c r="C398" t="s">
        <v>787</v>
      </c>
      <c r="D398" t="s">
        <v>733</v>
      </c>
      <c r="E398" s="1">
        <v>2806.25</v>
      </c>
      <c r="F398"/>
    </row>
    <row r="399" spans="1:8" hidden="1" x14ac:dyDescent="0.25">
      <c r="A399" s="7">
        <v>42461</v>
      </c>
      <c r="B399" t="s">
        <v>788</v>
      </c>
      <c r="C399" t="s">
        <v>789</v>
      </c>
      <c r="D399" t="s">
        <v>790</v>
      </c>
      <c r="E399" s="1">
        <v>55700</v>
      </c>
      <c r="F399"/>
    </row>
    <row r="400" spans="1:8" s="1" customFormat="1" hidden="1" x14ac:dyDescent="0.25">
      <c r="A400" s="7">
        <v>42464</v>
      </c>
      <c r="B400" t="s">
        <v>788</v>
      </c>
      <c r="C400" t="s">
        <v>791</v>
      </c>
      <c r="D400" t="s">
        <v>792</v>
      </c>
      <c r="E400" s="1">
        <v>9478.4500000000007</v>
      </c>
      <c r="F400"/>
      <c r="G400"/>
      <c r="H400"/>
    </row>
    <row r="401" spans="1:8" s="1" customFormat="1" hidden="1" x14ac:dyDescent="0.25">
      <c r="A401" s="7">
        <v>42465</v>
      </c>
      <c r="B401" t="s">
        <v>788</v>
      </c>
      <c r="C401" t="s">
        <v>793</v>
      </c>
      <c r="D401" t="s">
        <v>794</v>
      </c>
      <c r="E401" s="1">
        <v>100000</v>
      </c>
      <c r="F401"/>
      <c r="G401"/>
      <c r="H401"/>
    </row>
    <row r="402" spans="1:8" s="1" customFormat="1" hidden="1" x14ac:dyDescent="0.25">
      <c r="A402" s="7">
        <v>42465</v>
      </c>
      <c r="B402" t="s">
        <v>788</v>
      </c>
      <c r="C402" t="s">
        <v>795</v>
      </c>
      <c r="D402" t="s">
        <v>796</v>
      </c>
      <c r="E402" s="1">
        <v>5793.15</v>
      </c>
      <c r="F402"/>
      <c r="G402"/>
      <c r="H402"/>
    </row>
    <row r="403" spans="1:8" s="1" customFormat="1" hidden="1" x14ac:dyDescent="0.25">
      <c r="A403" s="7">
        <v>42471</v>
      </c>
      <c r="B403" t="s">
        <v>788</v>
      </c>
      <c r="C403" t="s">
        <v>450</v>
      </c>
      <c r="D403" t="s">
        <v>303</v>
      </c>
      <c r="E403" s="1">
        <v>9163</v>
      </c>
      <c r="F403"/>
      <c r="G403"/>
      <c r="H403"/>
    </row>
    <row r="404" spans="1:8" s="1" customFormat="1" hidden="1" x14ac:dyDescent="0.25">
      <c r="A404" s="7">
        <v>42471</v>
      </c>
      <c r="B404" t="s">
        <v>788</v>
      </c>
      <c r="C404" t="s">
        <v>456</v>
      </c>
      <c r="D404" t="s">
        <v>797</v>
      </c>
      <c r="E404" s="1">
        <v>1809</v>
      </c>
      <c r="F404"/>
      <c r="G404"/>
      <c r="H404"/>
    </row>
    <row r="405" spans="1:8" s="1" customFormat="1" hidden="1" x14ac:dyDescent="0.25">
      <c r="A405" s="7">
        <v>42471</v>
      </c>
      <c r="B405" t="s">
        <v>788</v>
      </c>
      <c r="C405" t="s">
        <v>427</v>
      </c>
      <c r="D405" t="s">
        <v>798</v>
      </c>
      <c r="E405" s="1">
        <v>6490.8</v>
      </c>
      <c r="F405"/>
      <c r="G405"/>
      <c r="H405"/>
    </row>
    <row r="406" spans="1:8" s="1" customFormat="1" hidden="1" x14ac:dyDescent="0.25">
      <c r="A406" s="7">
        <v>42471</v>
      </c>
      <c r="B406" t="s">
        <v>788</v>
      </c>
      <c r="C406" t="s">
        <v>458</v>
      </c>
      <c r="D406" t="s">
        <v>799</v>
      </c>
      <c r="E406" s="1">
        <v>5078.8</v>
      </c>
      <c r="F406"/>
      <c r="G406"/>
      <c r="H406"/>
    </row>
    <row r="407" spans="1:8" s="1" customFormat="1" hidden="1" x14ac:dyDescent="0.25">
      <c r="A407" s="7">
        <v>42471</v>
      </c>
      <c r="B407" t="s">
        <v>788</v>
      </c>
      <c r="C407" t="s">
        <v>800</v>
      </c>
      <c r="D407" t="s">
        <v>797</v>
      </c>
      <c r="E407" s="1">
        <v>1123.2</v>
      </c>
      <c r="F407"/>
      <c r="G407"/>
      <c r="H407"/>
    </row>
    <row r="408" spans="1:8" s="1" customFormat="1" hidden="1" x14ac:dyDescent="0.25">
      <c r="A408" s="7">
        <v>42471</v>
      </c>
      <c r="B408" t="s">
        <v>788</v>
      </c>
      <c r="C408" t="s">
        <v>801</v>
      </c>
      <c r="D408" t="s">
        <v>798</v>
      </c>
      <c r="E408" s="1">
        <v>3245.4</v>
      </c>
      <c r="F408"/>
      <c r="G408"/>
      <c r="H408"/>
    </row>
    <row r="409" spans="1:8" s="1" customFormat="1" hidden="1" x14ac:dyDescent="0.25">
      <c r="A409" s="7">
        <v>42471</v>
      </c>
      <c r="B409" t="s">
        <v>788</v>
      </c>
      <c r="C409" t="s">
        <v>803</v>
      </c>
      <c r="D409" t="s">
        <v>804</v>
      </c>
      <c r="E409" s="1">
        <v>16823.2</v>
      </c>
      <c r="G409"/>
      <c r="H409"/>
    </row>
    <row r="410" spans="1:8" s="1" customFormat="1" hidden="1" x14ac:dyDescent="0.25">
      <c r="A410" s="7">
        <v>42471</v>
      </c>
      <c r="B410" t="s">
        <v>788</v>
      </c>
      <c r="C410" t="s">
        <v>805</v>
      </c>
      <c r="D410" t="s">
        <v>806</v>
      </c>
      <c r="E410" s="1">
        <v>22396.55</v>
      </c>
      <c r="G410"/>
      <c r="H410"/>
    </row>
    <row r="411" spans="1:8" s="1" customFormat="1" hidden="1" x14ac:dyDescent="0.25">
      <c r="A411" s="7">
        <v>42471</v>
      </c>
      <c r="B411" t="s">
        <v>788</v>
      </c>
      <c r="C411" t="s">
        <v>807</v>
      </c>
      <c r="D411" t="s">
        <v>808</v>
      </c>
      <c r="E411" s="1">
        <v>94524.05</v>
      </c>
      <c r="G411"/>
      <c r="H411"/>
    </row>
    <row r="412" spans="1:8" hidden="1" x14ac:dyDescent="0.25">
      <c r="A412" s="7">
        <v>42472</v>
      </c>
      <c r="B412" t="s">
        <v>341</v>
      </c>
      <c r="C412" t="s">
        <v>570</v>
      </c>
      <c r="D412" t="s">
        <v>571</v>
      </c>
      <c r="E412" s="1">
        <v>215.5</v>
      </c>
      <c r="F412"/>
    </row>
    <row r="413" spans="1:8" s="1" customFormat="1" hidden="1" x14ac:dyDescent="0.25">
      <c r="A413" s="7">
        <v>42472</v>
      </c>
      <c r="B413" t="s">
        <v>809</v>
      </c>
      <c r="C413" t="s">
        <v>810</v>
      </c>
      <c r="D413" t="s">
        <v>811</v>
      </c>
      <c r="E413" s="1">
        <v>40506.5</v>
      </c>
      <c r="F413"/>
      <c r="G413"/>
      <c r="H413"/>
    </row>
    <row r="414" spans="1:8" hidden="1" x14ac:dyDescent="0.25">
      <c r="A414" s="7">
        <v>42473</v>
      </c>
      <c r="B414" t="s">
        <v>812</v>
      </c>
      <c r="C414" t="s">
        <v>813</v>
      </c>
      <c r="D414" t="s">
        <v>814</v>
      </c>
      <c r="E414" s="1">
        <v>3335</v>
      </c>
      <c r="F414"/>
    </row>
    <row r="415" spans="1:8" hidden="1" x14ac:dyDescent="0.25">
      <c r="A415" s="7">
        <v>42474</v>
      </c>
      <c r="B415" t="s">
        <v>788</v>
      </c>
      <c r="C415" t="s">
        <v>268</v>
      </c>
      <c r="D415" t="s">
        <v>736</v>
      </c>
      <c r="E415" s="1">
        <v>70000</v>
      </c>
      <c r="F415"/>
    </row>
    <row r="416" spans="1:8" hidden="1" x14ac:dyDescent="0.25">
      <c r="A416" s="7">
        <v>42474</v>
      </c>
      <c r="B416" t="s">
        <v>788</v>
      </c>
      <c r="C416" t="s">
        <v>815</v>
      </c>
      <c r="D416" t="s">
        <v>816</v>
      </c>
      <c r="E416" s="1">
        <v>103718.2</v>
      </c>
      <c r="F416"/>
    </row>
    <row r="417" spans="1:6" hidden="1" x14ac:dyDescent="0.25">
      <c r="A417" s="7">
        <v>42478</v>
      </c>
      <c r="B417" t="s">
        <v>788</v>
      </c>
      <c r="C417" t="s">
        <v>817</v>
      </c>
      <c r="D417" t="s">
        <v>818</v>
      </c>
      <c r="E417" s="1">
        <v>208</v>
      </c>
      <c r="F417"/>
    </row>
    <row r="418" spans="1:6" hidden="1" x14ac:dyDescent="0.25">
      <c r="A418" s="7">
        <v>42478</v>
      </c>
      <c r="B418" t="s">
        <v>788</v>
      </c>
      <c r="C418" t="s">
        <v>819</v>
      </c>
      <c r="D418" t="s">
        <v>820</v>
      </c>
      <c r="E418" s="1">
        <v>364</v>
      </c>
      <c r="F418"/>
    </row>
    <row r="419" spans="1:6" hidden="1" x14ac:dyDescent="0.25">
      <c r="A419" s="7">
        <v>42478</v>
      </c>
      <c r="B419" t="s">
        <v>788</v>
      </c>
      <c r="C419" t="s">
        <v>821</v>
      </c>
      <c r="D419" t="s">
        <v>822</v>
      </c>
      <c r="E419" s="1">
        <v>208</v>
      </c>
      <c r="F419"/>
    </row>
    <row r="420" spans="1:6" hidden="1" x14ac:dyDescent="0.25">
      <c r="A420" s="7">
        <v>42478</v>
      </c>
      <c r="B420" t="s">
        <v>788</v>
      </c>
      <c r="C420" t="s">
        <v>823</v>
      </c>
      <c r="D420" t="s">
        <v>824</v>
      </c>
      <c r="E420" s="1">
        <v>104</v>
      </c>
      <c r="F420"/>
    </row>
    <row r="421" spans="1:6" hidden="1" x14ac:dyDescent="0.25">
      <c r="A421" s="7">
        <v>42478</v>
      </c>
      <c r="B421" t="s">
        <v>788</v>
      </c>
      <c r="C421" t="s">
        <v>290</v>
      </c>
      <c r="D421" t="s">
        <v>825</v>
      </c>
      <c r="E421" s="1">
        <v>156</v>
      </c>
      <c r="F421"/>
    </row>
    <row r="422" spans="1:6" hidden="1" x14ac:dyDescent="0.25">
      <c r="A422" s="7">
        <v>42478</v>
      </c>
      <c r="B422" t="s">
        <v>788</v>
      </c>
      <c r="C422" t="s">
        <v>826</v>
      </c>
      <c r="D422" t="s">
        <v>825</v>
      </c>
      <c r="E422" s="1">
        <v>156</v>
      </c>
      <c r="F422"/>
    </row>
    <row r="423" spans="1:6" hidden="1" x14ac:dyDescent="0.25">
      <c r="A423" s="7">
        <v>42478</v>
      </c>
      <c r="B423" t="s">
        <v>788</v>
      </c>
      <c r="C423" t="s">
        <v>827</v>
      </c>
      <c r="D423" t="s">
        <v>825</v>
      </c>
      <c r="E423" s="1">
        <v>208</v>
      </c>
      <c r="F423"/>
    </row>
    <row r="424" spans="1:6" hidden="1" x14ac:dyDescent="0.25">
      <c r="A424" s="7">
        <v>42478</v>
      </c>
      <c r="B424" t="s">
        <v>788</v>
      </c>
      <c r="C424" t="s">
        <v>828</v>
      </c>
      <c r="D424" t="s">
        <v>829</v>
      </c>
      <c r="E424" s="1">
        <v>1691.75</v>
      </c>
      <c r="F424"/>
    </row>
    <row r="425" spans="1:6" hidden="1" x14ac:dyDescent="0.25">
      <c r="A425" s="7">
        <v>42478</v>
      </c>
      <c r="B425" t="s">
        <v>788</v>
      </c>
      <c r="C425" t="s">
        <v>830</v>
      </c>
      <c r="D425" t="s">
        <v>831</v>
      </c>
      <c r="E425" s="1">
        <v>46073.7</v>
      </c>
      <c r="F425"/>
    </row>
    <row r="426" spans="1:6" hidden="1" x14ac:dyDescent="0.25">
      <c r="A426" s="7">
        <v>42479</v>
      </c>
      <c r="B426" t="s">
        <v>812</v>
      </c>
      <c r="C426" t="s">
        <v>832</v>
      </c>
      <c r="D426" t="s">
        <v>833</v>
      </c>
      <c r="E426" s="1">
        <v>26856.35</v>
      </c>
      <c r="F426"/>
    </row>
    <row r="427" spans="1:6" hidden="1" x14ac:dyDescent="0.25">
      <c r="A427" s="7">
        <v>42479</v>
      </c>
      <c r="B427" t="s">
        <v>812</v>
      </c>
      <c r="C427" t="s">
        <v>834</v>
      </c>
      <c r="D427" t="s">
        <v>835</v>
      </c>
      <c r="E427" s="1">
        <v>56996.4</v>
      </c>
      <c r="F427"/>
    </row>
    <row r="428" spans="1:6" hidden="1" x14ac:dyDescent="0.25">
      <c r="A428" s="7">
        <v>42480</v>
      </c>
      <c r="B428" t="s">
        <v>788</v>
      </c>
      <c r="C428" t="s">
        <v>372</v>
      </c>
      <c r="D428" t="s">
        <v>836</v>
      </c>
      <c r="E428" s="1">
        <v>3000</v>
      </c>
      <c r="F428"/>
    </row>
    <row r="429" spans="1:6" hidden="1" x14ac:dyDescent="0.25">
      <c r="A429" s="7">
        <v>42480</v>
      </c>
      <c r="B429" t="s">
        <v>812</v>
      </c>
      <c r="C429" t="s">
        <v>837</v>
      </c>
      <c r="D429" t="s">
        <v>838</v>
      </c>
      <c r="E429" s="1">
        <v>3635.3</v>
      </c>
      <c r="F429"/>
    </row>
    <row r="430" spans="1:6" hidden="1" x14ac:dyDescent="0.25">
      <c r="A430" s="7">
        <v>42481</v>
      </c>
      <c r="B430" t="s">
        <v>788</v>
      </c>
      <c r="C430" t="s">
        <v>452</v>
      </c>
      <c r="D430" t="s">
        <v>839</v>
      </c>
      <c r="E430" s="1">
        <v>46720.5</v>
      </c>
      <c r="F430"/>
    </row>
    <row r="431" spans="1:6" hidden="1" x14ac:dyDescent="0.25">
      <c r="A431" s="7">
        <v>42482</v>
      </c>
      <c r="B431" t="s">
        <v>788</v>
      </c>
      <c r="C431" t="s">
        <v>447</v>
      </c>
      <c r="D431" t="s">
        <v>840</v>
      </c>
      <c r="E431" s="1">
        <v>88714.85</v>
      </c>
      <c r="F431"/>
    </row>
    <row r="432" spans="1:6" hidden="1" x14ac:dyDescent="0.25">
      <c r="A432" s="7">
        <v>42482</v>
      </c>
      <c r="B432" t="s">
        <v>812</v>
      </c>
      <c r="C432" t="s">
        <v>841</v>
      </c>
      <c r="D432" t="s">
        <v>842</v>
      </c>
      <c r="E432" s="1">
        <v>82058.149999999994</v>
      </c>
      <c r="F432"/>
    </row>
    <row r="433" spans="1:6" hidden="1" x14ac:dyDescent="0.25">
      <c r="A433" s="7">
        <v>42485</v>
      </c>
      <c r="B433" t="s">
        <v>812</v>
      </c>
      <c r="C433" t="s">
        <v>843</v>
      </c>
      <c r="D433" t="s">
        <v>844</v>
      </c>
      <c r="E433" s="1">
        <v>18900</v>
      </c>
      <c r="F433"/>
    </row>
    <row r="434" spans="1:6" hidden="1" x14ac:dyDescent="0.25">
      <c r="A434" s="7">
        <v>42485</v>
      </c>
      <c r="B434" t="s">
        <v>812</v>
      </c>
      <c r="C434" t="s">
        <v>845</v>
      </c>
      <c r="D434" t="s">
        <v>846</v>
      </c>
      <c r="E434" s="1">
        <v>16857.400000000001</v>
      </c>
      <c r="F434"/>
    </row>
    <row r="435" spans="1:6" hidden="1" x14ac:dyDescent="0.25">
      <c r="A435" s="7">
        <v>42487</v>
      </c>
      <c r="B435" t="s">
        <v>812</v>
      </c>
      <c r="C435" t="s">
        <v>847</v>
      </c>
      <c r="D435" t="s">
        <v>848</v>
      </c>
      <c r="E435" s="1">
        <v>12755.5</v>
      </c>
      <c r="F435"/>
    </row>
    <row r="436" spans="1:6" hidden="1" x14ac:dyDescent="0.25">
      <c r="A436" s="7">
        <v>42489</v>
      </c>
      <c r="B436" t="s">
        <v>812</v>
      </c>
      <c r="C436" t="s">
        <v>849</v>
      </c>
      <c r="D436" t="s">
        <v>850</v>
      </c>
      <c r="E436" s="1">
        <v>1836</v>
      </c>
      <c r="F436"/>
    </row>
    <row r="437" spans="1:6" hidden="1" x14ac:dyDescent="0.25">
      <c r="A437" s="7">
        <v>42489</v>
      </c>
      <c r="B437" t="s">
        <v>812</v>
      </c>
      <c r="C437" t="s">
        <v>851</v>
      </c>
      <c r="D437" s="18" t="s">
        <v>852</v>
      </c>
      <c r="E437" s="1">
        <v>8208</v>
      </c>
      <c r="F437"/>
    </row>
    <row r="438" spans="1:6" hidden="1" x14ac:dyDescent="0.25">
      <c r="A438" s="7">
        <v>42490</v>
      </c>
      <c r="B438" t="s">
        <v>812</v>
      </c>
      <c r="C438" t="s">
        <v>853</v>
      </c>
      <c r="D438" t="s">
        <v>854</v>
      </c>
      <c r="E438" s="1">
        <v>1893.1</v>
      </c>
      <c r="F438"/>
    </row>
    <row r="439" spans="1:6" hidden="1" x14ac:dyDescent="0.25">
      <c r="A439" s="7">
        <v>42490</v>
      </c>
      <c r="B439" t="s">
        <v>812</v>
      </c>
      <c r="C439" t="s">
        <v>855</v>
      </c>
      <c r="D439" t="s">
        <v>856</v>
      </c>
      <c r="E439" s="1">
        <v>777.6</v>
      </c>
      <c r="F439"/>
    </row>
    <row r="440" spans="1:6" hidden="1" x14ac:dyDescent="0.25">
      <c r="A440" s="7">
        <v>42490</v>
      </c>
      <c r="B440" t="s">
        <v>812</v>
      </c>
      <c r="C440" t="s">
        <v>857</v>
      </c>
      <c r="D440" t="s">
        <v>733</v>
      </c>
      <c r="E440" s="1">
        <v>4095.15</v>
      </c>
      <c r="F440"/>
    </row>
    <row r="441" spans="1:6" hidden="1" x14ac:dyDescent="0.25">
      <c r="A441" s="7">
        <v>42492</v>
      </c>
      <c r="B441" t="s">
        <v>858</v>
      </c>
      <c r="C441" t="s">
        <v>859</v>
      </c>
      <c r="D441" t="s">
        <v>860</v>
      </c>
      <c r="E441" s="1">
        <v>58320</v>
      </c>
      <c r="F441"/>
    </row>
    <row r="442" spans="1:6" hidden="1" x14ac:dyDescent="0.25">
      <c r="A442" s="7">
        <v>42492</v>
      </c>
      <c r="B442" t="s">
        <v>858</v>
      </c>
      <c r="C442" t="s">
        <v>861</v>
      </c>
      <c r="D442" t="s">
        <v>862</v>
      </c>
      <c r="E442" s="1">
        <v>92900</v>
      </c>
      <c r="F442"/>
    </row>
    <row r="443" spans="1:6" hidden="1" x14ac:dyDescent="0.25">
      <c r="A443" s="7">
        <v>42494</v>
      </c>
      <c r="B443" t="s">
        <v>858</v>
      </c>
      <c r="C443" t="s">
        <v>863</v>
      </c>
      <c r="D443" t="s">
        <v>864</v>
      </c>
      <c r="E443" s="1">
        <v>15178.85</v>
      </c>
      <c r="F443"/>
    </row>
    <row r="444" spans="1:6" hidden="1" x14ac:dyDescent="0.25">
      <c r="A444" s="7">
        <v>42499</v>
      </c>
      <c r="B444" t="s">
        <v>858</v>
      </c>
      <c r="C444" t="s">
        <v>865</v>
      </c>
      <c r="D444" t="s">
        <v>866</v>
      </c>
      <c r="E444" s="1">
        <v>4536</v>
      </c>
      <c r="F444"/>
    </row>
    <row r="445" spans="1:6" hidden="1" x14ac:dyDescent="0.25">
      <c r="A445" s="7">
        <v>42499</v>
      </c>
      <c r="B445" t="s">
        <v>858</v>
      </c>
      <c r="C445" t="s">
        <v>867</v>
      </c>
      <c r="D445" t="s">
        <v>868</v>
      </c>
      <c r="E445" s="1">
        <v>46093.5</v>
      </c>
      <c r="F445"/>
    </row>
    <row r="446" spans="1:6" hidden="1" x14ac:dyDescent="0.25">
      <c r="A446" s="7">
        <v>42500</v>
      </c>
      <c r="B446" t="s">
        <v>858</v>
      </c>
      <c r="C446" t="s">
        <v>869</v>
      </c>
      <c r="D446" t="s">
        <v>870</v>
      </c>
      <c r="E446" s="1">
        <v>21600</v>
      </c>
      <c r="F446"/>
    </row>
    <row r="447" spans="1:6" hidden="1" x14ac:dyDescent="0.25">
      <c r="A447" s="7">
        <v>42500</v>
      </c>
      <c r="B447" t="s">
        <v>858</v>
      </c>
      <c r="C447" t="s">
        <v>871</v>
      </c>
      <c r="D447" t="s">
        <v>872</v>
      </c>
      <c r="E447" s="1">
        <v>69600</v>
      </c>
      <c r="F447"/>
    </row>
    <row r="448" spans="1:6" hidden="1" x14ac:dyDescent="0.25">
      <c r="A448" s="7">
        <v>42500</v>
      </c>
      <c r="B448" t="s">
        <v>148</v>
      </c>
      <c r="C448" t="s">
        <v>873</v>
      </c>
      <c r="D448" t="s">
        <v>874</v>
      </c>
      <c r="E448" s="1">
        <v>79.7</v>
      </c>
      <c r="F448"/>
    </row>
    <row r="449" spans="1:6" hidden="1" x14ac:dyDescent="0.25">
      <c r="A449" s="7">
        <v>42501</v>
      </c>
      <c r="B449" t="s">
        <v>875</v>
      </c>
      <c r="C449" t="s">
        <v>876</v>
      </c>
      <c r="D449" t="s">
        <v>877</v>
      </c>
      <c r="E449" s="1">
        <v>81505.850000000006</v>
      </c>
      <c r="F449"/>
    </row>
    <row r="450" spans="1:6" hidden="1" x14ac:dyDescent="0.25">
      <c r="A450" s="7">
        <v>42502</v>
      </c>
      <c r="B450" t="s">
        <v>858</v>
      </c>
      <c r="C450" t="s">
        <v>878</v>
      </c>
      <c r="D450" t="s">
        <v>879</v>
      </c>
      <c r="E450" s="1">
        <v>100000</v>
      </c>
      <c r="F450"/>
    </row>
    <row r="451" spans="1:6" hidden="1" x14ac:dyDescent="0.25">
      <c r="A451" s="7">
        <v>42503</v>
      </c>
      <c r="B451" t="s">
        <v>858</v>
      </c>
      <c r="C451" t="s">
        <v>880</v>
      </c>
      <c r="D451" t="s">
        <v>881</v>
      </c>
      <c r="E451" s="1">
        <v>999</v>
      </c>
      <c r="F451"/>
    </row>
    <row r="452" spans="1:6" hidden="1" x14ac:dyDescent="0.25">
      <c r="A452" s="7">
        <v>42506</v>
      </c>
      <c r="B452" t="s">
        <v>875</v>
      </c>
      <c r="C452" t="s">
        <v>882</v>
      </c>
      <c r="D452" t="s">
        <v>883</v>
      </c>
      <c r="E452" s="1">
        <v>3758.65</v>
      </c>
      <c r="F452"/>
    </row>
    <row r="453" spans="1:6" hidden="1" x14ac:dyDescent="0.25">
      <c r="A453" s="7">
        <v>42508</v>
      </c>
      <c r="B453" t="s">
        <v>858</v>
      </c>
      <c r="C453" t="s">
        <v>884</v>
      </c>
      <c r="D453" t="s">
        <v>885</v>
      </c>
      <c r="E453" s="1">
        <v>10423.9</v>
      </c>
      <c r="F453"/>
    </row>
    <row r="454" spans="1:6" hidden="1" x14ac:dyDescent="0.25">
      <c r="A454" s="7">
        <v>42508</v>
      </c>
      <c r="B454" t="s">
        <v>858</v>
      </c>
      <c r="C454" t="s">
        <v>886</v>
      </c>
      <c r="D454" t="s">
        <v>887</v>
      </c>
      <c r="E454" s="1">
        <v>128788.75</v>
      </c>
      <c r="F454"/>
    </row>
    <row r="455" spans="1:6" hidden="1" x14ac:dyDescent="0.25">
      <c r="A455" s="7">
        <v>42508</v>
      </c>
      <c r="B455" t="s">
        <v>858</v>
      </c>
      <c r="C455" t="s">
        <v>888</v>
      </c>
      <c r="D455" t="s">
        <v>889</v>
      </c>
      <c r="E455" s="1">
        <v>1691.75</v>
      </c>
      <c r="F455"/>
    </row>
    <row r="456" spans="1:6" hidden="1" x14ac:dyDescent="0.25">
      <c r="A456" s="7">
        <v>42508</v>
      </c>
      <c r="B456" t="s">
        <v>858</v>
      </c>
      <c r="C456" t="s">
        <v>892</v>
      </c>
      <c r="D456" t="s">
        <v>893</v>
      </c>
      <c r="E456" s="1">
        <v>208</v>
      </c>
      <c r="F456"/>
    </row>
    <row r="457" spans="1:6" hidden="1" x14ac:dyDescent="0.25">
      <c r="A457" s="7">
        <v>42508</v>
      </c>
      <c r="B457" t="s">
        <v>858</v>
      </c>
      <c r="C457" t="s">
        <v>894</v>
      </c>
      <c r="D457" t="s">
        <v>825</v>
      </c>
      <c r="E457" s="1">
        <v>312</v>
      </c>
      <c r="F457"/>
    </row>
    <row r="458" spans="1:6" hidden="1" x14ac:dyDescent="0.25">
      <c r="A458" s="7">
        <v>42508</v>
      </c>
      <c r="B458" t="s">
        <v>858</v>
      </c>
      <c r="C458" t="s">
        <v>895</v>
      </c>
      <c r="D458" t="s">
        <v>825</v>
      </c>
      <c r="E458" s="1">
        <v>156</v>
      </c>
      <c r="F458"/>
    </row>
    <row r="459" spans="1:6" hidden="1" x14ac:dyDescent="0.25">
      <c r="A459" s="7">
        <v>42508</v>
      </c>
      <c r="B459" t="s">
        <v>896</v>
      </c>
      <c r="C459" t="s">
        <v>897</v>
      </c>
      <c r="D459" t="s">
        <v>898</v>
      </c>
      <c r="E459" s="1">
        <v>6264</v>
      </c>
      <c r="F459"/>
    </row>
    <row r="460" spans="1:6" hidden="1" x14ac:dyDescent="0.25">
      <c r="A460" s="7">
        <v>42509</v>
      </c>
      <c r="B460" t="s">
        <v>858</v>
      </c>
      <c r="C460" t="s">
        <v>899</v>
      </c>
      <c r="D460" t="s">
        <v>900</v>
      </c>
      <c r="E460" s="1">
        <v>10800</v>
      </c>
      <c r="F460"/>
    </row>
    <row r="461" spans="1:6" hidden="1" x14ac:dyDescent="0.25">
      <c r="A461" s="7">
        <v>42509</v>
      </c>
      <c r="B461" t="s">
        <v>875</v>
      </c>
      <c r="C461" t="s">
        <v>901</v>
      </c>
      <c r="D461" t="s">
        <v>902</v>
      </c>
      <c r="E461" s="1">
        <v>292617.65000000002</v>
      </c>
      <c r="F461"/>
    </row>
    <row r="462" spans="1:6" hidden="1" x14ac:dyDescent="0.25">
      <c r="A462" s="7">
        <v>42510</v>
      </c>
      <c r="B462" t="s">
        <v>858</v>
      </c>
      <c r="C462" t="s">
        <v>903</v>
      </c>
      <c r="D462" t="s">
        <v>904</v>
      </c>
      <c r="E462" s="1">
        <v>20000</v>
      </c>
      <c r="F462"/>
    </row>
    <row r="463" spans="1:6" hidden="1" x14ac:dyDescent="0.25">
      <c r="A463" s="7">
        <v>42510</v>
      </c>
      <c r="B463" t="s">
        <v>858</v>
      </c>
      <c r="C463" t="s">
        <v>905</v>
      </c>
      <c r="D463" t="s">
        <v>906</v>
      </c>
      <c r="E463" s="1">
        <v>29124.6</v>
      </c>
      <c r="F463"/>
    </row>
    <row r="464" spans="1:6" hidden="1" x14ac:dyDescent="0.25">
      <c r="A464" s="7">
        <v>42510</v>
      </c>
      <c r="B464" t="s">
        <v>858</v>
      </c>
      <c r="C464" t="s">
        <v>907</v>
      </c>
      <c r="D464" t="s">
        <v>908</v>
      </c>
      <c r="E464" s="1">
        <v>31297.45</v>
      </c>
      <c r="F464"/>
    </row>
    <row r="465" spans="1:6" hidden="1" x14ac:dyDescent="0.25">
      <c r="A465" s="7">
        <v>42514</v>
      </c>
      <c r="B465" t="s">
        <v>875</v>
      </c>
      <c r="C465" t="s">
        <v>909</v>
      </c>
      <c r="D465" t="s">
        <v>910</v>
      </c>
      <c r="E465" s="1">
        <v>6228.35</v>
      </c>
      <c r="F465"/>
    </row>
    <row r="466" spans="1:6" hidden="1" x14ac:dyDescent="0.25">
      <c r="A466" s="7">
        <v>42515</v>
      </c>
      <c r="B466" t="s">
        <v>858</v>
      </c>
      <c r="C466" t="s">
        <v>911</v>
      </c>
      <c r="D466" t="s">
        <v>912</v>
      </c>
      <c r="E466" s="1">
        <v>11750</v>
      </c>
      <c r="F466"/>
    </row>
    <row r="467" spans="1:6" hidden="1" x14ac:dyDescent="0.25">
      <c r="A467" s="7">
        <v>42515</v>
      </c>
      <c r="B467" t="s">
        <v>858</v>
      </c>
      <c r="C467" t="s">
        <v>913</v>
      </c>
      <c r="D467" t="s">
        <v>914</v>
      </c>
      <c r="E467" s="1">
        <v>763.05</v>
      </c>
      <c r="F467"/>
    </row>
    <row r="468" spans="1:6" hidden="1" x14ac:dyDescent="0.25">
      <c r="A468" s="7">
        <v>42520</v>
      </c>
      <c r="B468" t="s">
        <v>896</v>
      </c>
      <c r="C468" t="s">
        <v>915</v>
      </c>
      <c r="D468" t="s">
        <v>916</v>
      </c>
      <c r="E468" s="1">
        <v>4320</v>
      </c>
      <c r="F468"/>
    </row>
    <row r="469" spans="1:6" hidden="1" x14ac:dyDescent="0.25">
      <c r="A469" s="7">
        <v>42521</v>
      </c>
      <c r="B469" t="s">
        <v>896</v>
      </c>
      <c r="C469" t="s">
        <v>917</v>
      </c>
      <c r="D469" t="s">
        <v>918</v>
      </c>
      <c r="E469" s="1">
        <v>245000</v>
      </c>
      <c r="F469"/>
    </row>
    <row r="470" spans="1:6" hidden="1" x14ac:dyDescent="0.25">
      <c r="A470" s="7">
        <v>42521</v>
      </c>
      <c r="B470" t="s">
        <v>896</v>
      </c>
      <c r="C470" t="s">
        <v>919</v>
      </c>
      <c r="D470" t="s">
        <v>920</v>
      </c>
      <c r="E470" s="1">
        <v>894.5</v>
      </c>
      <c r="F470"/>
    </row>
    <row r="471" spans="1:6" hidden="1" x14ac:dyDescent="0.25">
      <c r="A471" s="7">
        <v>42521</v>
      </c>
      <c r="B471" t="s">
        <v>896</v>
      </c>
      <c r="C471" t="s">
        <v>921</v>
      </c>
      <c r="D471" t="s">
        <v>733</v>
      </c>
      <c r="E471" s="1">
        <v>1982.1</v>
      </c>
      <c r="F471"/>
    </row>
    <row r="472" spans="1:6" hidden="1" x14ac:dyDescent="0.25">
      <c r="A472" s="7">
        <v>42521</v>
      </c>
      <c r="B472" t="s">
        <v>922</v>
      </c>
      <c r="C472" t="s">
        <v>923</v>
      </c>
      <c r="D472" t="s">
        <v>924</v>
      </c>
      <c r="E472" s="1">
        <v>14435.95</v>
      </c>
      <c r="F472"/>
    </row>
    <row r="473" spans="1:6" hidden="1" x14ac:dyDescent="0.25">
      <c r="A473" s="7">
        <v>42522</v>
      </c>
      <c r="B473" t="s">
        <v>64</v>
      </c>
      <c r="C473" t="s">
        <v>925</v>
      </c>
      <c r="D473" t="s">
        <v>926</v>
      </c>
      <c r="E473" s="1">
        <v>92900</v>
      </c>
      <c r="F473"/>
    </row>
    <row r="474" spans="1:6" hidden="1" x14ac:dyDescent="0.25">
      <c r="A474" s="7">
        <v>42527</v>
      </c>
      <c r="B474" t="s">
        <v>64</v>
      </c>
      <c r="C474" t="s">
        <v>927</v>
      </c>
      <c r="D474" t="s">
        <v>928</v>
      </c>
      <c r="E474" s="1">
        <v>46533.3</v>
      </c>
      <c r="F474"/>
    </row>
    <row r="475" spans="1:6" hidden="1" x14ac:dyDescent="0.25">
      <c r="A475" s="7">
        <v>42529</v>
      </c>
      <c r="B475" t="s">
        <v>64</v>
      </c>
      <c r="C475" t="s">
        <v>929</v>
      </c>
      <c r="D475" t="s">
        <v>930</v>
      </c>
      <c r="E475" s="1">
        <v>70299.399999999994</v>
      </c>
      <c r="F475"/>
    </row>
    <row r="476" spans="1:6" hidden="1" x14ac:dyDescent="0.25">
      <c r="A476" s="7">
        <v>42529</v>
      </c>
      <c r="B476" t="s">
        <v>64</v>
      </c>
      <c r="C476" t="s">
        <v>931</v>
      </c>
      <c r="D476" t="s">
        <v>932</v>
      </c>
      <c r="E476" s="1">
        <v>12628.35</v>
      </c>
      <c r="F476"/>
    </row>
    <row r="477" spans="1:6" hidden="1" x14ac:dyDescent="0.25">
      <c r="A477" s="7">
        <v>42529</v>
      </c>
      <c r="B477" t="s">
        <v>64</v>
      </c>
      <c r="C477" t="s">
        <v>933</v>
      </c>
      <c r="D477" t="s">
        <v>934</v>
      </c>
      <c r="E477" s="1">
        <v>7528.9</v>
      </c>
      <c r="F477"/>
    </row>
    <row r="478" spans="1:6" hidden="1" x14ac:dyDescent="0.25">
      <c r="A478" s="7">
        <v>42530</v>
      </c>
      <c r="B478" t="s">
        <v>213</v>
      </c>
      <c r="C478" t="s">
        <v>935</v>
      </c>
      <c r="D478" t="s">
        <v>936</v>
      </c>
      <c r="E478" s="1">
        <v>182489.7</v>
      </c>
      <c r="F478"/>
    </row>
    <row r="479" spans="1:6" hidden="1" x14ac:dyDescent="0.25">
      <c r="A479" s="7">
        <v>42531</v>
      </c>
      <c r="B479" t="s">
        <v>64</v>
      </c>
      <c r="C479" t="s">
        <v>937</v>
      </c>
      <c r="D479" t="s">
        <v>938</v>
      </c>
      <c r="E479" s="1">
        <v>100000</v>
      </c>
      <c r="F479"/>
    </row>
    <row r="480" spans="1:6" hidden="1" x14ac:dyDescent="0.25">
      <c r="A480" s="7">
        <v>42534</v>
      </c>
      <c r="B480" t="s">
        <v>64</v>
      </c>
      <c r="C480" t="s">
        <v>939</v>
      </c>
      <c r="D480" t="s">
        <v>940</v>
      </c>
      <c r="E480" s="1">
        <v>18900</v>
      </c>
      <c r="F480"/>
    </row>
    <row r="481" spans="1:6" hidden="1" x14ac:dyDescent="0.25">
      <c r="A481" s="7">
        <v>42534</v>
      </c>
      <c r="B481" t="s">
        <v>64</v>
      </c>
      <c r="C481" t="s">
        <v>941</v>
      </c>
      <c r="D481" t="s">
        <v>942</v>
      </c>
      <c r="E481" s="1">
        <v>245000</v>
      </c>
      <c r="F481"/>
    </row>
    <row r="482" spans="1:6" hidden="1" x14ac:dyDescent="0.25">
      <c r="A482" s="7">
        <v>42537</v>
      </c>
      <c r="B482" t="s">
        <v>64</v>
      </c>
      <c r="C482" t="s">
        <v>943</v>
      </c>
      <c r="D482" t="s">
        <v>944</v>
      </c>
      <c r="E482" s="1">
        <v>88714.9</v>
      </c>
      <c r="F482"/>
    </row>
    <row r="483" spans="1:6" hidden="1" x14ac:dyDescent="0.25">
      <c r="A483" s="7">
        <v>42538</v>
      </c>
      <c r="B483" t="s">
        <v>64</v>
      </c>
      <c r="C483" t="s">
        <v>945</v>
      </c>
      <c r="D483" t="s">
        <v>946</v>
      </c>
      <c r="E483" s="1">
        <v>625</v>
      </c>
      <c r="F483"/>
    </row>
    <row r="484" spans="1:6" hidden="1" x14ac:dyDescent="0.25">
      <c r="A484" s="7">
        <v>42539</v>
      </c>
      <c r="B484" t="s">
        <v>947</v>
      </c>
      <c r="C484" t="s">
        <v>948</v>
      </c>
      <c r="D484" t="s">
        <v>949</v>
      </c>
      <c r="E484" s="1">
        <v>1691.75</v>
      </c>
      <c r="F484"/>
    </row>
    <row r="485" spans="1:6" hidden="1" x14ac:dyDescent="0.25">
      <c r="A485" s="7">
        <v>42541</v>
      </c>
      <c r="B485" t="s">
        <v>947</v>
      </c>
      <c r="C485" t="s">
        <v>950</v>
      </c>
      <c r="D485" t="s">
        <v>951</v>
      </c>
      <c r="E485" s="1">
        <v>5505.85</v>
      </c>
      <c r="F485"/>
    </row>
    <row r="486" spans="1:6" hidden="1" x14ac:dyDescent="0.25">
      <c r="A486" s="7">
        <v>42545</v>
      </c>
      <c r="B486" t="s">
        <v>947</v>
      </c>
      <c r="C486" t="s">
        <v>952</v>
      </c>
      <c r="D486" t="s">
        <v>953</v>
      </c>
      <c r="E486" s="1">
        <v>2000</v>
      </c>
      <c r="F486"/>
    </row>
    <row r="487" spans="1:6" hidden="1" x14ac:dyDescent="0.25">
      <c r="A487" s="7">
        <v>42545</v>
      </c>
      <c r="B487" t="s">
        <v>947</v>
      </c>
      <c r="C487" t="s">
        <v>954</v>
      </c>
      <c r="D487" t="s">
        <v>955</v>
      </c>
      <c r="E487" s="1">
        <v>2000</v>
      </c>
      <c r="F487"/>
    </row>
    <row r="488" spans="1:6" hidden="1" x14ac:dyDescent="0.25">
      <c r="A488" s="7">
        <v>42550</v>
      </c>
      <c r="B488" t="s">
        <v>947</v>
      </c>
      <c r="C488" t="s">
        <v>956</v>
      </c>
      <c r="D488" t="s">
        <v>957</v>
      </c>
      <c r="E488" s="1">
        <v>7776</v>
      </c>
      <c r="F488"/>
    </row>
    <row r="489" spans="1:6" hidden="1" x14ac:dyDescent="0.25">
      <c r="A489" s="7">
        <v>42550</v>
      </c>
      <c r="B489" t="s">
        <v>947</v>
      </c>
      <c r="C489" t="s">
        <v>958</v>
      </c>
      <c r="D489" s="18" t="s">
        <v>959</v>
      </c>
      <c r="E489" s="1">
        <v>3888</v>
      </c>
      <c r="F489"/>
    </row>
    <row r="490" spans="1:6" hidden="1" x14ac:dyDescent="0.25">
      <c r="A490" s="7">
        <v>42551</v>
      </c>
      <c r="B490" t="s">
        <v>960</v>
      </c>
      <c r="C490" t="s">
        <v>961</v>
      </c>
      <c r="D490" t="s">
        <v>962</v>
      </c>
      <c r="E490" s="1">
        <v>25455</v>
      </c>
      <c r="F490"/>
    </row>
    <row r="491" spans="1:6" hidden="1" x14ac:dyDescent="0.25">
      <c r="A491" s="7">
        <v>42551</v>
      </c>
      <c r="B491" t="s">
        <v>468</v>
      </c>
      <c r="C491" t="s">
        <v>963</v>
      </c>
      <c r="D491" t="s">
        <v>964</v>
      </c>
      <c r="E491" s="1">
        <v>12346.65</v>
      </c>
      <c r="F491"/>
    </row>
    <row r="492" spans="1:6" hidden="1" x14ac:dyDescent="0.25">
      <c r="A492" s="7">
        <v>42551</v>
      </c>
      <c r="B492" t="s">
        <v>947</v>
      </c>
      <c r="C492" t="s">
        <v>965</v>
      </c>
      <c r="D492" t="s">
        <v>966</v>
      </c>
      <c r="E492" s="1">
        <v>1836</v>
      </c>
      <c r="F492"/>
    </row>
    <row r="493" spans="1:6" hidden="1" x14ac:dyDescent="0.25">
      <c r="A493" s="7">
        <v>42551</v>
      </c>
      <c r="B493" t="s">
        <v>947</v>
      </c>
      <c r="C493" t="s">
        <v>967</v>
      </c>
      <c r="D493" t="s">
        <v>968</v>
      </c>
      <c r="E493" s="1">
        <v>462.65</v>
      </c>
      <c r="F493"/>
    </row>
    <row r="494" spans="1:6" hidden="1" x14ac:dyDescent="0.25">
      <c r="A494" s="7">
        <v>42551</v>
      </c>
      <c r="B494" t="s">
        <v>947</v>
      </c>
      <c r="C494" t="s">
        <v>969</v>
      </c>
      <c r="D494" t="s">
        <v>970</v>
      </c>
      <c r="E494" s="1">
        <v>2011.3</v>
      </c>
      <c r="F494"/>
    </row>
    <row r="495" spans="1:6" hidden="1" x14ac:dyDescent="0.25">
      <c r="A495" s="7">
        <v>42552</v>
      </c>
      <c r="B495" t="s">
        <v>971</v>
      </c>
      <c r="C495" t="s">
        <v>972</v>
      </c>
      <c r="D495" t="s">
        <v>973</v>
      </c>
      <c r="E495" s="1">
        <v>55800</v>
      </c>
      <c r="F495"/>
    </row>
    <row r="496" spans="1:6" hidden="1" x14ac:dyDescent="0.25">
      <c r="A496" s="7">
        <v>42556</v>
      </c>
      <c r="B496" t="s">
        <v>974</v>
      </c>
      <c r="C496" t="s">
        <v>975</v>
      </c>
      <c r="D496" t="s">
        <v>976</v>
      </c>
      <c r="E496" s="1">
        <v>243629.55</v>
      </c>
      <c r="F496"/>
    </row>
    <row r="497" spans="1:6" hidden="1" x14ac:dyDescent="0.25">
      <c r="A497" s="7">
        <v>42558</v>
      </c>
      <c r="B497" t="s">
        <v>360</v>
      </c>
      <c r="C497" t="s">
        <v>977</v>
      </c>
      <c r="D497" t="s">
        <v>978</v>
      </c>
      <c r="E497" s="1">
        <v>21482.9</v>
      </c>
      <c r="F497"/>
    </row>
    <row r="498" spans="1:6" hidden="1" x14ac:dyDescent="0.25">
      <c r="A498" s="7">
        <v>42559</v>
      </c>
      <c r="B498" t="s">
        <v>974</v>
      </c>
      <c r="C498" t="s">
        <v>979</v>
      </c>
      <c r="D498" t="s">
        <v>980</v>
      </c>
      <c r="E498" s="1">
        <v>13534.9</v>
      </c>
      <c r="F498"/>
    </row>
    <row r="499" spans="1:6" hidden="1" x14ac:dyDescent="0.25">
      <c r="A499" s="7">
        <v>42559</v>
      </c>
      <c r="B499" t="s">
        <v>974</v>
      </c>
      <c r="C499" t="s">
        <v>981</v>
      </c>
      <c r="D499" t="s">
        <v>982</v>
      </c>
      <c r="E499" s="1">
        <v>38400</v>
      </c>
      <c r="F499"/>
    </row>
    <row r="500" spans="1:6" hidden="1" x14ac:dyDescent="0.25">
      <c r="A500" s="7">
        <v>42559</v>
      </c>
      <c r="B500" t="s">
        <v>974</v>
      </c>
      <c r="C500" t="s">
        <v>983</v>
      </c>
      <c r="D500" t="s">
        <v>984</v>
      </c>
      <c r="E500" s="1">
        <v>122</v>
      </c>
      <c r="F500"/>
    </row>
    <row r="501" spans="1:6" hidden="1" x14ac:dyDescent="0.25">
      <c r="A501" s="7">
        <v>42559</v>
      </c>
      <c r="B501" t="s">
        <v>974</v>
      </c>
      <c r="C501" t="s">
        <v>985</v>
      </c>
      <c r="D501" t="s">
        <v>986</v>
      </c>
      <c r="E501" s="1">
        <v>71</v>
      </c>
      <c r="F501"/>
    </row>
    <row r="502" spans="1:6" hidden="1" x14ac:dyDescent="0.25">
      <c r="A502" s="7">
        <v>42559</v>
      </c>
      <c r="B502" t="s">
        <v>974</v>
      </c>
      <c r="C502" t="s">
        <v>987</v>
      </c>
      <c r="D502" t="s">
        <v>988</v>
      </c>
      <c r="E502" s="1">
        <v>256</v>
      </c>
      <c r="F502"/>
    </row>
    <row r="503" spans="1:6" hidden="1" x14ac:dyDescent="0.25">
      <c r="A503" s="7">
        <v>42559</v>
      </c>
      <c r="B503" t="s">
        <v>974</v>
      </c>
      <c r="C503" t="s">
        <v>989</v>
      </c>
      <c r="D503" t="s">
        <v>990</v>
      </c>
      <c r="E503" s="1">
        <v>27</v>
      </c>
      <c r="F503"/>
    </row>
    <row r="504" spans="1:6" hidden="1" x14ac:dyDescent="0.25">
      <c r="A504" s="7">
        <v>42559</v>
      </c>
      <c r="B504" t="s">
        <v>974</v>
      </c>
      <c r="C504" t="s">
        <v>991</v>
      </c>
      <c r="D504" t="s">
        <v>992</v>
      </c>
      <c r="E504" s="1">
        <v>61</v>
      </c>
      <c r="F504"/>
    </row>
    <row r="505" spans="1:6" hidden="1" x14ac:dyDescent="0.25">
      <c r="A505" s="7">
        <v>42559</v>
      </c>
      <c r="B505" t="s">
        <v>974</v>
      </c>
      <c r="C505" t="s">
        <v>993</v>
      </c>
      <c r="D505" t="s">
        <v>994</v>
      </c>
      <c r="E505" s="1">
        <v>47</v>
      </c>
      <c r="F505"/>
    </row>
    <row r="506" spans="1:6" hidden="1" x14ac:dyDescent="0.25">
      <c r="A506" s="7">
        <v>42559</v>
      </c>
      <c r="B506" t="s">
        <v>974</v>
      </c>
      <c r="C506" t="s">
        <v>995</v>
      </c>
      <c r="D506" t="s">
        <v>996</v>
      </c>
      <c r="E506" s="1">
        <v>61</v>
      </c>
      <c r="F506"/>
    </row>
    <row r="507" spans="1:6" hidden="1" x14ac:dyDescent="0.25">
      <c r="A507" s="7">
        <v>42563</v>
      </c>
      <c r="B507" t="s">
        <v>139</v>
      </c>
      <c r="C507" t="s">
        <v>997</v>
      </c>
      <c r="D507" t="s">
        <v>998</v>
      </c>
      <c r="E507" s="1">
        <v>12971.6</v>
      </c>
      <c r="F507"/>
    </row>
    <row r="508" spans="1:6" hidden="1" x14ac:dyDescent="0.25">
      <c r="A508" s="7">
        <v>42565</v>
      </c>
      <c r="B508" t="s">
        <v>974</v>
      </c>
      <c r="C508" t="s">
        <v>999</v>
      </c>
      <c r="D508" t="s">
        <v>1000</v>
      </c>
      <c r="E508" s="1">
        <v>245000</v>
      </c>
      <c r="F508"/>
    </row>
    <row r="509" spans="1:6" hidden="1" x14ac:dyDescent="0.25">
      <c r="A509" s="7">
        <v>42569</v>
      </c>
      <c r="B509" t="s">
        <v>974</v>
      </c>
      <c r="C509" t="s">
        <v>1001</v>
      </c>
      <c r="D509" t="s">
        <v>1002</v>
      </c>
      <c r="E509" s="1">
        <v>468</v>
      </c>
      <c r="F509"/>
    </row>
    <row r="510" spans="1:6" hidden="1" x14ac:dyDescent="0.25">
      <c r="A510" s="7">
        <v>42569</v>
      </c>
      <c r="B510" t="s">
        <v>974</v>
      </c>
      <c r="C510" t="s">
        <v>1003</v>
      </c>
      <c r="D510" t="s">
        <v>1004</v>
      </c>
      <c r="E510" s="1">
        <v>260</v>
      </c>
      <c r="F510"/>
    </row>
    <row r="511" spans="1:6" hidden="1" x14ac:dyDescent="0.25">
      <c r="A511" s="7">
        <v>42569</v>
      </c>
      <c r="B511" t="s">
        <v>974</v>
      </c>
      <c r="C511" t="s">
        <v>1005</v>
      </c>
      <c r="D511" t="s">
        <v>1006</v>
      </c>
      <c r="E511" s="1">
        <v>416</v>
      </c>
      <c r="F511"/>
    </row>
    <row r="512" spans="1:6" hidden="1" x14ac:dyDescent="0.25">
      <c r="A512" s="7">
        <v>42569</v>
      </c>
      <c r="B512" t="s">
        <v>974</v>
      </c>
      <c r="C512" t="s">
        <v>1007</v>
      </c>
      <c r="D512" t="s">
        <v>1008</v>
      </c>
      <c r="E512" s="1">
        <v>208</v>
      </c>
      <c r="F512"/>
    </row>
    <row r="513" spans="1:6" hidden="1" x14ac:dyDescent="0.25">
      <c r="A513" s="7">
        <v>42569</v>
      </c>
      <c r="B513" t="s">
        <v>974</v>
      </c>
      <c r="C513" t="s">
        <v>1009</v>
      </c>
      <c r="D513" t="s">
        <v>1010</v>
      </c>
      <c r="E513" s="1">
        <v>21142.65</v>
      </c>
      <c r="F513"/>
    </row>
    <row r="514" spans="1:6" hidden="1" x14ac:dyDescent="0.25">
      <c r="A514" s="7">
        <v>42570</v>
      </c>
      <c r="B514" t="s">
        <v>426</v>
      </c>
      <c r="C514" t="s">
        <v>572</v>
      </c>
      <c r="D514" t="s">
        <v>573</v>
      </c>
      <c r="E514" s="1">
        <v>270.85000000000002</v>
      </c>
      <c r="F514"/>
    </row>
    <row r="515" spans="1:6" hidden="1" x14ac:dyDescent="0.25">
      <c r="A515" s="7">
        <v>42570</v>
      </c>
      <c r="B515" t="s">
        <v>974</v>
      </c>
      <c r="C515" t="s">
        <v>1011</v>
      </c>
      <c r="D515" t="s">
        <v>1012</v>
      </c>
      <c r="E515" s="1">
        <v>23262.35</v>
      </c>
      <c r="F515"/>
    </row>
    <row r="516" spans="1:6" hidden="1" x14ac:dyDescent="0.25">
      <c r="A516" s="7">
        <v>42571</v>
      </c>
      <c r="B516" t="s">
        <v>974</v>
      </c>
      <c r="C516" t="s">
        <v>1013</v>
      </c>
      <c r="D516" t="s">
        <v>1014</v>
      </c>
      <c r="E516" s="1">
        <v>50000</v>
      </c>
      <c r="F516"/>
    </row>
    <row r="517" spans="1:6" hidden="1" x14ac:dyDescent="0.25">
      <c r="A517" s="7">
        <v>42572</v>
      </c>
      <c r="B517" t="s">
        <v>974</v>
      </c>
      <c r="C517" t="s">
        <v>1015</v>
      </c>
      <c r="D517" t="s">
        <v>1016</v>
      </c>
      <c r="E517" s="1">
        <v>3701.85</v>
      </c>
      <c r="F517"/>
    </row>
    <row r="518" spans="1:6" hidden="1" x14ac:dyDescent="0.25">
      <c r="A518" s="7">
        <v>42572</v>
      </c>
      <c r="B518" t="s">
        <v>1017</v>
      </c>
      <c r="C518" t="s">
        <v>1018</v>
      </c>
      <c r="D518" t="s">
        <v>1019</v>
      </c>
      <c r="E518" s="1">
        <v>1490.4</v>
      </c>
      <c r="F518"/>
    </row>
    <row r="519" spans="1:6" hidden="1" x14ac:dyDescent="0.25">
      <c r="A519" s="7">
        <v>42578</v>
      </c>
      <c r="B519" t="s">
        <v>1020</v>
      </c>
      <c r="C519" t="s">
        <v>1021</v>
      </c>
      <c r="D519" t="s">
        <v>1022</v>
      </c>
      <c r="E519" s="1">
        <v>3485.65</v>
      </c>
      <c r="F519"/>
    </row>
    <row r="520" spans="1:6" hidden="1" x14ac:dyDescent="0.25">
      <c r="A520" s="7">
        <v>42578</v>
      </c>
      <c r="B520" t="s">
        <v>1020</v>
      </c>
      <c r="C520" t="s">
        <v>1023</v>
      </c>
      <c r="D520" t="s">
        <v>1024</v>
      </c>
      <c r="E520" s="1">
        <v>3098.35</v>
      </c>
      <c r="F520"/>
    </row>
    <row r="521" spans="1:6" hidden="1" x14ac:dyDescent="0.25">
      <c r="A521" s="7">
        <v>42579</v>
      </c>
      <c r="B521" t="s">
        <v>1017</v>
      </c>
      <c r="C521" t="s">
        <v>1025</v>
      </c>
      <c r="D521" t="s">
        <v>1026</v>
      </c>
      <c r="E521" s="1">
        <v>138364</v>
      </c>
      <c r="F521"/>
    </row>
    <row r="522" spans="1:6" hidden="1" x14ac:dyDescent="0.25">
      <c r="A522" s="7">
        <v>42580</v>
      </c>
      <c r="B522" t="s">
        <v>1017</v>
      </c>
      <c r="C522" t="s">
        <v>1027</v>
      </c>
      <c r="D522" t="s">
        <v>1028</v>
      </c>
      <c r="E522" s="1">
        <v>31281.35</v>
      </c>
      <c r="F522"/>
    </row>
    <row r="523" spans="1:6" hidden="1" x14ac:dyDescent="0.25">
      <c r="A523" s="7">
        <v>42580</v>
      </c>
      <c r="B523" t="s">
        <v>1017</v>
      </c>
      <c r="C523" t="s">
        <v>1029</v>
      </c>
      <c r="D523" t="s">
        <v>1030</v>
      </c>
      <c r="E523" s="1">
        <v>4320</v>
      </c>
      <c r="F523"/>
    </row>
    <row r="524" spans="1:6" hidden="1" x14ac:dyDescent="0.25">
      <c r="A524" s="7">
        <v>42580</v>
      </c>
      <c r="B524" t="s">
        <v>1017</v>
      </c>
      <c r="C524" t="s">
        <v>1031</v>
      </c>
      <c r="D524" t="s">
        <v>1032</v>
      </c>
      <c r="E524" s="1">
        <v>5279.05</v>
      </c>
      <c r="F524"/>
    </row>
    <row r="525" spans="1:6" hidden="1" x14ac:dyDescent="0.25">
      <c r="A525" s="7">
        <v>42580</v>
      </c>
      <c r="B525" t="s">
        <v>1017</v>
      </c>
      <c r="C525" t="s">
        <v>1033</v>
      </c>
      <c r="D525" t="s">
        <v>1034</v>
      </c>
      <c r="E525" s="1">
        <v>2025</v>
      </c>
      <c r="F525"/>
    </row>
    <row r="526" spans="1:6" hidden="1" x14ac:dyDescent="0.25">
      <c r="A526" s="7">
        <v>42580</v>
      </c>
      <c r="B526" t="s">
        <v>1017</v>
      </c>
      <c r="C526" t="s">
        <v>1035</v>
      </c>
      <c r="D526" t="s">
        <v>1036</v>
      </c>
      <c r="E526" s="1">
        <v>11016</v>
      </c>
      <c r="F526"/>
    </row>
    <row r="527" spans="1:6" hidden="1" x14ac:dyDescent="0.25">
      <c r="A527" s="7">
        <v>42580</v>
      </c>
      <c r="B527" t="s">
        <v>1017</v>
      </c>
      <c r="C527" t="s">
        <v>1037</v>
      </c>
      <c r="D527" s="18" t="s">
        <v>1038</v>
      </c>
      <c r="E527" s="1">
        <v>11664</v>
      </c>
      <c r="F527"/>
    </row>
    <row r="528" spans="1:6" hidden="1" x14ac:dyDescent="0.25">
      <c r="A528" s="7">
        <v>42582</v>
      </c>
      <c r="B528" t="s">
        <v>1039</v>
      </c>
      <c r="C528" t="s">
        <v>1040</v>
      </c>
      <c r="D528" t="s">
        <v>1041</v>
      </c>
      <c r="E528" s="1">
        <v>1477.45</v>
      </c>
      <c r="F528"/>
    </row>
    <row r="529" spans="1:6" hidden="1" x14ac:dyDescent="0.25">
      <c r="A529" s="7">
        <v>42584</v>
      </c>
      <c r="B529" t="s">
        <v>1042</v>
      </c>
      <c r="C529" t="s">
        <v>1043</v>
      </c>
      <c r="D529" t="s">
        <v>1044</v>
      </c>
      <c r="E529" s="1">
        <v>12263.05</v>
      </c>
      <c r="F529"/>
    </row>
    <row r="530" spans="1:6" hidden="1" x14ac:dyDescent="0.25">
      <c r="A530" s="7">
        <v>42584</v>
      </c>
      <c r="B530" t="s">
        <v>133</v>
      </c>
      <c r="C530" t="s">
        <v>1045</v>
      </c>
      <c r="D530" t="s">
        <v>1046</v>
      </c>
      <c r="E530" s="1">
        <v>468</v>
      </c>
      <c r="F530"/>
    </row>
    <row r="531" spans="1:6" hidden="1" x14ac:dyDescent="0.25">
      <c r="A531" s="7">
        <v>42591</v>
      </c>
      <c r="B531" t="s">
        <v>1047</v>
      </c>
      <c r="C531" t="s">
        <v>1048</v>
      </c>
      <c r="D531" t="s">
        <v>1049</v>
      </c>
      <c r="E531" s="1">
        <v>518.6</v>
      </c>
      <c r="F531"/>
    </row>
    <row r="532" spans="1:6" hidden="1" x14ac:dyDescent="0.25">
      <c r="A532" s="7">
        <v>42592</v>
      </c>
      <c r="B532" t="s">
        <v>1050</v>
      </c>
      <c r="C532" t="s">
        <v>1051</v>
      </c>
      <c r="D532" t="s">
        <v>1052</v>
      </c>
      <c r="E532" s="1">
        <v>87594.55</v>
      </c>
      <c r="F532"/>
    </row>
    <row r="533" spans="1:6" hidden="1" x14ac:dyDescent="0.25">
      <c r="A533" s="7">
        <v>42594</v>
      </c>
      <c r="B533" t="s">
        <v>133</v>
      </c>
      <c r="C533" t="s">
        <v>1053</v>
      </c>
      <c r="D533" t="s">
        <v>1054</v>
      </c>
      <c r="E533" s="1">
        <v>20454.849999999999</v>
      </c>
      <c r="F533"/>
    </row>
    <row r="534" spans="1:6" hidden="1" x14ac:dyDescent="0.25">
      <c r="A534" s="7">
        <v>42597</v>
      </c>
      <c r="B534" t="s">
        <v>133</v>
      </c>
      <c r="C534" t="s">
        <v>1055</v>
      </c>
      <c r="D534" t="s">
        <v>317</v>
      </c>
      <c r="E534" s="1">
        <v>3196.8</v>
      </c>
      <c r="F534"/>
    </row>
    <row r="535" spans="1:6" hidden="1" x14ac:dyDescent="0.25">
      <c r="A535" s="7">
        <v>42598</v>
      </c>
      <c r="B535" t="s">
        <v>133</v>
      </c>
      <c r="C535" t="s">
        <v>1056</v>
      </c>
      <c r="D535" t="s">
        <v>968</v>
      </c>
      <c r="E535" s="1">
        <v>555.20000000000005</v>
      </c>
      <c r="F535"/>
    </row>
    <row r="536" spans="1:6" hidden="1" x14ac:dyDescent="0.25">
      <c r="A536" s="7">
        <v>42600</v>
      </c>
      <c r="B536" t="s">
        <v>133</v>
      </c>
      <c r="C536" t="s">
        <v>1057</v>
      </c>
      <c r="D536" t="s">
        <v>1058</v>
      </c>
      <c r="E536" s="1">
        <v>1040</v>
      </c>
      <c r="F536"/>
    </row>
    <row r="537" spans="1:6" hidden="1" x14ac:dyDescent="0.25">
      <c r="A537" s="7">
        <v>42600</v>
      </c>
      <c r="B537" t="s">
        <v>133</v>
      </c>
      <c r="C537" t="s">
        <v>1059</v>
      </c>
      <c r="D537" t="s">
        <v>1060</v>
      </c>
      <c r="E537" s="1">
        <v>104</v>
      </c>
      <c r="F537"/>
    </row>
    <row r="538" spans="1:6" hidden="1" x14ac:dyDescent="0.25">
      <c r="A538" s="7">
        <v>42600</v>
      </c>
      <c r="B538" t="s">
        <v>133</v>
      </c>
      <c r="C538" t="s">
        <v>1061</v>
      </c>
      <c r="D538" t="s">
        <v>1058</v>
      </c>
      <c r="E538" s="1">
        <v>104</v>
      </c>
      <c r="F538"/>
    </row>
    <row r="539" spans="1:6" hidden="1" x14ac:dyDescent="0.25">
      <c r="A539" s="7">
        <v>42600</v>
      </c>
      <c r="B539" t="s">
        <v>133</v>
      </c>
      <c r="C539" t="s">
        <v>1062</v>
      </c>
      <c r="D539" t="s">
        <v>1063</v>
      </c>
      <c r="E539" s="1">
        <v>17333.75</v>
      </c>
      <c r="F539"/>
    </row>
    <row r="540" spans="1:6" hidden="1" x14ac:dyDescent="0.25">
      <c r="A540" s="7">
        <v>42604</v>
      </c>
      <c r="B540" t="s">
        <v>1064</v>
      </c>
      <c r="C540" t="s">
        <v>1065</v>
      </c>
      <c r="D540" t="s">
        <v>1066</v>
      </c>
      <c r="E540" s="1">
        <v>1782</v>
      </c>
      <c r="F540"/>
    </row>
    <row r="541" spans="1:6" hidden="1" x14ac:dyDescent="0.25">
      <c r="A541" s="7">
        <v>42604</v>
      </c>
      <c r="B541" t="s">
        <v>133</v>
      </c>
      <c r="C541" t="s">
        <v>1067</v>
      </c>
      <c r="D541" t="s">
        <v>1068</v>
      </c>
      <c r="E541" s="1">
        <v>8947</v>
      </c>
      <c r="F541"/>
    </row>
    <row r="542" spans="1:6" hidden="1" x14ac:dyDescent="0.25">
      <c r="A542" s="7">
        <v>42606</v>
      </c>
      <c r="B542" t="s">
        <v>133</v>
      </c>
      <c r="C542" t="s">
        <v>1069</v>
      </c>
      <c r="D542" t="s">
        <v>1070</v>
      </c>
      <c r="E542" s="1">
        <v>50000</v>
      </c>
      <c r="F542"/>
    </row>
    <row r="543" spans="1:6" hidden="1" x14ac:dyDescent="0.25">
      <c r="A543" s="7">
        <v>42608</v>
      </c>
      <c r="B543" t="s">
        <v>177</v>
      </c>
      <c r="C543" t="s">
        <v>1071</v>
      </c>
      <c r="D543" t="s">
        <v>1072</v>
      </c>
      <c r="E543" s="1">
        <v>1613.5</v>
      </c>
      <c r="F543"/>
    </row>
    <row r="544" spans="1:6" hidden="1" x14ac:dyDescent="0.25">
      <c r="A544" s="7">
        <v>42608</v>
      </c>
      <c r="B544" t="s">
        <v>1047</v>
      </c>
      <c r="C544" t="s">
        <v>1073</v>
      </c>
      <c r="D544" t="s">
        <v>1074</v>
      </c>
      <c r="E544" s="1">
        <v>1241.45</v>
      </c>
      <c r="F544"/>
    </row>
    <row r="545" spans="1:6" hidden="1" x14ac:dyDescent="0.25">
      <c r="A545" s="7">
        <v>42611</v>
      </c>
      <c r="B545" t="s">
        <v>177</v>
      </c>
      <c r="C545" t="s">
        <v>1075</v>
      </c>
      <c r="D545" t="s">
        <v>1076</v>
      </c>
      <c r="E545" s="1">
        <v>20454.849999999999</v>
      </c>
      <c r="F545"/>
    </row>
    <row r="546" spans="1:6" hidden="1" x14ac:dyDescent="0.25">
      <c r="A546" s="7">
        <v>42612</v>
      </c>
      <c r="B546" t="s">
        <v>177</v>
      </c>
      <c r="C546" t="s">
        <v>1077</v>
      </c>
      <c r="D546" t="s">
        <v>1078</v>
      </c>
      <c r="E546" s="1">
        <v>15553.65</v>
      </c>
      <c r="F546"/>
    </row>
    <row r="547" spans="1:6" hidden="1" x14ac:dyDescent="0.25">
      <c r="A547" s="7">
        <v>42612</v>
      </c>
      <c r="B547" t="s">
        <v>177</v>
      </c>
      <c r="C547" t="s">
        <v>1079</v>
      </c>
      <c r="D547" t="s">
        <v>1080</v>
      </c>
      <c r="E547" s="1">
        <v>23445.7</v>
      </c>
      <c r="F547"/>
    </row>
    <row r="548" spans="1:6" hidden="1" x14ac:dyDescent="0.25">
      <c r="A548" s="7">
        <v>42613</v>
      </c>
      <c r="B548" t="s">
        <v>1042</v>
      </c>
      <c r="C548" t="s">
        <v>1081</v>
      </c>
      <c r="D548" t="s">
        <v>1082</v>
      </c>
      <c r="E548" s="1">
        <v>1162.05</v>
      </c>
      <c r="F548"/>
    </row>
    <row r="549" spans="1:6" hidden="1" x14ac:dyDescent="0.25">
      <c r="A549" s="7">
        <v>42613</v>
      </c>
      <c r="B549" t="s">
        <v>1042</v>
      </c>
      <c r="C549" t="s">
        <v>1083</v>
      </c>
      <c r="D549" t="s">
        <v>1084</v>
      </c>
      <c r="E549" s="1">
        <v>1664.65</v>
      </c>
      <c r="F549"/>
    </row>
    <row r="550" spans="1:6" hidden="1" x14ac:dyDescent="0.25">
      <c r="A550" s="7">
        <v>42613</v>
      </c>
      <c r="B550" t="s">
        <v>1042</v>
      </c>
      <c r="C550" t="s">
        <v>469</v>
      </c>
      <c r="D550" t="s">
        <v>1085</v>
      </c>
      <c r="E550" s="1">
        <v>1966.25</v>
      </c>
      <c r="F550"/>
    </row>
    <row r="551" spans="1:6" hidden="1" x14ac:dyDescent="0.25">
      <c r="A551" s="7">
        <v>42613</v>
      </c>
      <c r="B551" t="s">
        <v>1042</v>
      </c>
      <c r="C551" t="s">
        <v>1086</v>
      </c>
      <c r="D551" t="s">
        <v>1087</v>
      </c>
      <c r="E551" s="1">
        <v>680.65</v>
      </c>
      <c r="F551"/>
    </row>
    <row r="552" spans="1:6" hidden="1" x14ac:dyDescent="0.25">
      <c r="A552" s="7">
        <v>42613</v>
      </c>
      <c r="B552" t="s">
        <v>177</v>
      </c>
      <c r="C552" t="s">
        <v>1088</v>
      </c>
      <c r="D552" t="s">
        <v>1089</v>
      </c>
      <c r="E552" s="1">
        <v>29380.65</v>
      </c>
      <c r="F552"/>
    </row>
    <row r="553" spans="1:6" hidden="1" x14ac:dyDescent="0.25">
      <c r="A553" s="7">
        <v>42613</v>
      </c>
      <c r="B553" t="s">
        <v>177</v>
      </c>
      <c r="C553" t="s">
        <v>1090</v>
      </c>
      <c r="D553" t="s">
        <v>1091</v>
      </c>
      <c r="E553" s="1">
        <v>1836</v>
      </c>
      <c r="F553"/>
    </row>
    <row r="554" spans="1:6" hidden="1" x14ac:dyDescent="0.25">
      <c r="A554" s="7">
        <v>42613</v>
      </c>
      <c r="B554" t="s">
        <v>1047</v>
      </c>
      <c r="C554" t="s">
        <v>1092</v>
      </c>
      <c r="D554" t="s">
        <v>1093</v>
      </c>
      <c r="E554" s="1">
        <v>5757.25</v>
      </c>
      <c r="F554"/>
    </row>
    <row r="555" spans="1:6" hidden="1" x14ac:dyDescent="0.25">
      <c r="A555" s="7">
        <v>42613</v>
      </c>
      <c r="B555" t="s">
        <v>463</v>
      </c>
      <c r="C555" t="s">
        <v>1094</v>
      </c>
      <c r="D555" t="s">
        <v>1095</v>
      </c>
      <c r="E555" s="1">
        <v>4320</v>
      </c>
      <c r="F555"/>
    </row>
    <row r="556" spans="1:6" hidden="1" x14ac:dyDescent="0.25">
      <c r="A556" s="7">
        <v>42614</v>
      </c>
      <c r="B556" t="s">
        <v>95</v>
      </c>
      <c r="C556" t="s">
        <v>1096</v>
      </c>
      <c r="D556" t="s">
        <v>1097</v>
      </c>
      <c r="E556" s="1">
        <v>47000</v>
      </c>
      <c r="F556"/>
    </row>
    <row r="557" spans="1:6" hidden="1" x14ac:dyDescent="0.25">
      <c r="A557" s="7">
        <v>42617</v>
      </c>
      <c r="B557" t="s">
        <v>1098</v>
      </c>
      <c r="C557" t="s">
        <v>1099</v>
      </c>
      <c r="D557" t="s">
        <v>1100</v>
      </c>
      <c r="E557" s="1">
        <v>365.3</v>
      </c>
      <c r="F557"/>
    </row>
    <row r="558" spans="1:6" hidden="1" x14ac:dyDescent="0.25">
      <c r="A558" s="7">
        <v>42618</v>
      </c>
      <c r="B558" t="s">
        <v>95</v>
      </c>
      <c r="C558" t="s">
        <v>1101</v>
      </c>
      <c r="D558" t="s">
        <v>1102</v>
      </c>
      <c r="E558" s="1">
        <v>10834.25</v>
      </c>
      <c r="F558"/>
    </row>
    <row r="559" spans="1:6" hidden="1" x14ac:dyDescent="0.25">
      <c r="A559" s="7">
        <v>42619</v>
      </c>
      <c r="B559" t="s">
        <v>95</v>
      </c>
      <c r="C559" t="s">
        <v>1103</v>
      </c>
      <c r="D559" t="s">
        <v>317</v>
      </c>
      <c r="E559" s="1">
        <v>291.60000000000002</v>
      </c>
      <c r="F559"/>
    </row>
    <row r="560" spans="1:6" hidden="1" x14ac:dyDescent="0.25">
      <c r="A560" s="7">
        <v>42619</v>
      </c>
      <c r="B560" t="s">
        <v>1104</v>
      </c>
      <c r="C560" t="s">
        <v>1105</v>
      </c>
      <c r="D560" t="s">
        <v>1106</v>
      </c>
      <c r="E560" s="1">
        <v>18400</v>
      </c>
      <c r="F560"/>
    </row>
    <row r="561" spans="1:6" hidden="1" x14ac:dyDescent="0.25">
      <c r="A561" s="7">
        <v>42622</v>
      </c>
      <c r="B561" t="s">
        <v>1104</v>
      </c>
      <c r="C561" t="s">
        <v>1107</v>
      </c>
      <c r="D561" t="s">
        <v>1108</v>
      </c>
      <c r="E561" s="1">
        <v>94444.45</v>
      </c>
      <c r="F561"/>
    </row>
    <row r="562" spans="1:6" hidden="1" x14ac:dyDescent="0.25">
      <c r="A562" s="7">
        <v>42628</v>
      </c>
      <c r="B562" t="s">
        <v>95</v>
      </c>
      <c r="C562" t="s">
        <v>1109</v>
      </c>
      <c r="D562" t="s">
        <v>1110</v>
      </c>
      <c r="E562" s="1">
        <v>234</v>
      </c>
      <c r="F562"/>
    </row>
    <row r="563" spans="1:6" hidden="1" x14ac:dyDescent="0.25">
      <c r="A563" s="7">
        <v>42628</v>
      </c>
      <c r="B563" t="s">
        <v>95</v>
      </c>
      <c r="C563" t="s">
        <v>1111</v>
      </c>
      <c r="D563" t="s">
        <v>1112</v>
      </c>
      <c r="E563" s="1">
        <v>150</v>
      </c>
      <c r="F563"/>
    </row>
    <row r="564" spans="1:6" hidden="1" x14ac:dyDescent="0.25">
      <c r="A564" s="7">
        <v>42629</v>
      </c>
      <c r="B564" t="s">
        <v>95</v>
      </c>
      <c r="C564" t="s">
        <v>1113</v>
      </c>
      <c r="D564" t="s">
        <v>1114</v>
      </c>
      <c r="E564" s="1">
        <v>216</v>
      </c>
      <c r="F564"/>
    </row>
    <row r="565" spans="1:6" hidden="1" x14ac:dyDescent="0.25">
      <c r="A565" s="7">
        <v>42629</v>
      </c>
      <c r="B565" t="s">
        <v>275</v>
      </c>
      <c r="C565" t="s">
        <v>1115</v>
      </c>
      <c r="D565" t="s">
        <v>1116</v>
      </c>
      <c r="E565" s="1">
        <v>40535.699999999997</v>
      </c>
      <c r="F565"/>
    </row>
    <row r="566" spans="1:6" hidden="1" x14ac:dyDescent="0.25">
      <c r="A566" s="7">
        <v>42630</v>
      </c>
      <c r="B566" t="s">
        <v>95</v>
      </c>
      <c r="C566" t="s">
        <v>1117</v>
      </c>
      <c r="D566" t="s">
        <v>1118</v>
      </c>
      <c r="E566" s="1">
        <v>53.6</v>
      </c>
      <c r="F566"/>
    </row>
    <row r="567" spans="1:6" hidden="1" x14ac:dyDescent="0.25">
      <c r="A567" s="7">
        <v>42630</v>
      </c>
      <c r="B567" t="s">
        <v>95</v>
      </c>
      <c r="C567" t="s">
        <v>1119</v>
      </c>
      <c r="D567" t="s">
        <v>1120</v>
      </c>
      <c r="E567" s="1">
        <v>31.7</v>
      </c>
      <c r="F567"/>
    </row>
    <row r="568" spans="1:6" hidden="1" x14ac:dyDescent="0.25">
      <c r="A568" s="7">
        <v>42630</v>
      </c>
      <c r="B568" t="s">
        <v>95</v>
      </c>
      <c r="C568" t="s">
        <v>1121</v>
      </c>
      <c r="D568" t="s">
        <v>1122</v>
      </c>
      <c r="E568" s="1">
        <v>54.05</v>
      </c>
      <c r="F568"/>
    </row>
    <row r="569" spans="1:6" hidden="1" x14ac:dyDescent="0.25">
      <c r="A569" s="7">
        <v>42630</v>
      </c>
      <c r="B569" t="s">
        <v>95</v>
      </c>
      <c r="C569" t="s">
        <v>1123</v>
      </c>
      <c r="D569" t="s">
        <v>1124</v>
      </c>
      <c r="E569" s="1">
        <v>13.75</v>
      </c>
      <c r="F569"/>
    </row>
    <row r="570" spans="1:6" hidden="1" x14ac:dyDescent="0.25">
      <c r="A570" s="7">
        <v>42630</v>
      </c>
      <c r="B570" t="s">
        <v>95</v>
      </c>
      <c r="C570" t="s">
        <v>1125</v>
      </c>
      <c r="D570" t="s">
        <v>1126</v>
      </c>
      <c r="E570" s="1">
        <v>18.850000000000001</v>
      </c>
      <c r="F570"/>
    </row>
    <row r="571" spans="1:6" hidden="1" x14ac:dyDescent="0.25">
      <c r="A571" s="7">
        <v>42630</v>
      </c>
      <c r="B571" t="s">
        <v>95</v>
      </c>
      <c r="C571" t="s">
        <v>1127</v>
      </c>
      <c r="D571" t="s">
        <v>1128</v>
      </c>
      <c r="E571" s="1">
        <v>19.899999999999999</v>
      </c>
      <c r="F571"/>
    </row>
    <row r="572" spans="1:6" hidden="1" x14ac:dyDescent="0.25">
      <c r="A572" s="7">
        <v>42630</v>
      </c>
      <c r="B572" t="s">
        <v>95</v>
      </c>
      <c r="C572" t="s">
        <v>1129</v>
      </c>
      <c r="D572" t="s">
        <v>1130</v>
      </c>
      <c r="E572" s="1">
        <v>17.350000000000001</v>
      </c>
      <c r="F572"/>
    </row>
    <row r="573" spans="1:6" hidden="1" x14ac:dyDescent="0.25">
      <c r="A573" s="7">
        <v>42630</v>
      </c>
      <c r="B573" t="s">
        <v>95</v>
      </c>
      <c r="C573" t="s">
        <v>273</v>
      </c>
      <c r="D573" t="s">
        <v>1131</v>
      </c>
      <c r="E573" s="1">
        <v>19.100000000000001</v>
      </c>
      <c r="F573"/>
    </row>
    <row r="574" spans="1:6" hidden="1" x14ac:dyDescent="0.25">
      <c r="A574" s="7">
        <v>42630</v>
      </c>
      <c r="B574" t="s">
        <v>95</v>
      </c>
      <c r="C574" t="s">
        <v>1132</v>
      </c>
      <c r="D574" t="s">
        <v>1133</v>
      </c>
      <c r="E574" s="1">
        <v>27.1</v>
      </c>
      <c r="F574"/>
    </row>
    <row r="575" spans="1:6" hidden="1" x14ac:dyDescent="0.25">
      <c r="A575" s="7">
        <v>42630</v>
      </c>
      <c r="B575" t="s">
        <v>95</v>
      </c>
      <c r="C575" t="s">
        <v>1134</v>
      </c>
      <c r="D575" t="s">
        <v>1135</v>
      </c>
      <c r="E575" s="1">
        <v>28.75</v>
      </c>
      <c r="F575"/>
    </row>
    <row r="576" spans="1:6" hidden="1" x14ac:dyDescent="0.25">
      <c r="A576" s="7">
        <v>42630</v>
      </c>
      <c r="B576" t="s">
        <v>95</v>
      </c>
      <c r="C576" t="s">
        <v>1136</v>
      </c>
      <c r="D576" t="s">
        <v>1137</v>
      </c>
      <c r="E576" s="1">
        <v>24</v>
      </c>
      <c r="F576"/>
    </row>
    <row r="577" spans="1:6" hidden="1" x14ac:dyDescent="0.25">
      <c r="A577" s="7">
        <v>42630</v>
      </c>
      <c r="B577" t="s">
        <v>95</v>
      </c>
      <c r="C577" t="s">
        <v>1138</v>
      </c>
      <c r="D577" t="s">
        <v>1139</v>
      </c>
      <c r="E577" s="1">
        <v>728.7</v>
      </c>
      <c r="F577"/>
    </row>
    <row r="578" spans="1:6" hidden="1" x14ac:dyDescent="0.25">
      <c r="A578" s="7">
        <v>42639</v>
      </c>
      <c r="B578" t="s">
        <v>485</v>
      </c>
      <c r="C578" t="s">
        <v>1140</v>
      </c>
      <c r="D578" t="s">
        <v>1141</v>
      </c>
      <c r="E578" s="1">
        <v>23859.35</v>
      </c>
      <c r="F578"/>
    </row>
    <row r="579" spans="1:6" hidden="1" x14ac:dyDescent="0.25">
      <c r="A579" s="7">
        <v>42641</v>
      </c>
      <c r="B579" t="s">
        <v>1098</v>
      </c>
      <c r="C579" t="s">
        <v>1142</v>
      </c>
      <c r="D579" t="s">
        <v>1143</v>
      </c>
      <c r="E579" s="1">
        <v>79</v>
      </c>
      <c r="F579"/>
    </row>
    <row r="580" spans="1:6" hidden="1" x14ac:dyDescent="0.25">
      <c r="A580" s="7">
        <v>42641</v>
      </c>
      <c r="B580" t="s">
        <v>1098</v>
      </c>
      <c r="C580" t="s">
        <v>1144</v>
      </c>
      <c r="D580" t="s">
        <v>1145</v>
      </c>
      <c r="E580" s="1">
        <v>3240</v>
      </c>
      <c r="F580"/>
    </row>
    <row r="581" spans="1:6" hidden="1" x14ac:dyDescent="0.25">
      <c r="A581" s="7">
        <v>42641</v>
      </c>
      <c r="B581" t="s">
        <v>1098</v>
      </c>
      <c r="C581" t="s">
        <v>1146</v>
      </c>
      <c r="D581" s="18" t="s">
        <v>1147</v>
      </c>
      <c r="E581" s="1">
        <v>5184</v>
      </c>
      <c r="F581"/>
    </row>
    <row r="582" spans="1:6" hidden="1" x14ac:dyDescent="0.25">
      <c r="A582" s="7">
        <v>42642</v>
      </c>
      <c r="B582" t="s">
        <v>1098</v>
      </c>
      <c r="C582" t="s">
        <v>1148</v>
      </c>
      <c r="D582" t="s">
        <v>1149</v>
      </c>
      <c r="E582" s="1">
        <v>24864</v>
      </c>
      <c r="F582"/>
    </row>
    <row r="583" spans="1:6" hidden="1" x14ac:dyDescent="0.25">
      <c r="A583" s="7">
        <v>42643</v>
      </c>
      <c r="B583" t="s">
        <v>1150</v>
      </c>
      <c r="C583" t="s">
        <v>1151</v>
      </c>
      <c r="D583" t="s">
        <v>1152</v>
      </c>
      <c r="E583" s="1">
        <v>25455</v>
      </c>
      <c r="F583"/>
    </row>
    <row r="584" spans="1:6" hidden="1" x14ac:dyDescent="0.25">
      <c r="A584" s="7">
        <v>42643</v>
      </c>
      <c r="B584" t="s">
        <v>523</v>
      </c>
      <c r="C584" t="s">
        <v>1153</v>
      </c>
      <c r="D584" t="s">
        <v>1154</v>
      </c>
      <c r="E584" s="1">
        <v>3255.15</v>
      </c>
      <c r="F584"/>
    </row>
    <row r="585" spans="1:6" hidden="1" x14ac:dyDescent="0.25">
      <c r="A585" s="7">
        <v>42643</v>
      </c>
      <c r="B585" t="s">
        <v>523</v>
      </c>
      <c r="C585" t="s">
        <v>1153</v>
      </c>
      <c r="D585" t="s">
        <v>1155</v>
      </c>
      <c r="E585" s="1">
        <v>1390.9</v>
      </c>
      <c r="F585"/>
    </row>
    <row r="586" spans="1:6" hidden="1" x14ac:dyDescent="0.25">
      <c r="A586" s="7">
        <v>42643</v>
      </c>
      <c r="B586" t="s">
        <v>1098</v>
      </c>
      <c r="C586" t="s">
        <v>1156</v>
      </c>
      <c r="D586" t="s">
        <v>1157</v>
      </c>
      <c r="E586" s="1">
        <v>750</v>
      </c>
      <c r="F586"/>
    </row>
    <row r="587" spans="1:6" hidden="1" x14ac:dyDescent="0.25">
      <c r="A587" s="7">
        <v>42643</v>
      </c>
      <c r="B587" t="s">
        <v>1098</v>
      </c>
      <c r="C587" t="s">
        <v>1158</v>
      </c>
      <c r="D587" t="s">
        <v>1159</v>
      </c>
      <c r="E587" s="1">
        <v>477.25</v>
      </c>
      <c r="F587"/>
    </row>
    <row r="588" spans="1:6" hidden="1" x14ac:dyDescent="0.25">
      <c r="A588" s="7">
        <v>42643</v>
      </c>
      <c r="B588" t="s">
        <v>1098</v>
      </c>
      <c r="C588" t="s">
        <v>1160</v>
      </c>
      <c r="D588" t="s">
        <v>1161</v>
      </c>
      <c r="E588" s="1">
        <v>1314.25</v>
      </c>
      <c r="F588"/>
    </row>
    <row r="589" spans="1:6" hidden="1" x14ac:dyDescent="0.25">
      <c r="A589" s="7">
        <v>42643</v>
      </c>
      <c r="B589" t="s">
        <v>485</v>
      </c>
      <c r="C589" t="s">
        <v>1162</v>
      </c>
      <c r="D589" t="s">
        <v>1163</v>
      </c>
      <c r="E589" s="1">
        <v>4320</v>
      </c>
      <c r="F589"/>
    </row>
    <row r="590" spans="1:6" hidden="1" x14ac:dyDescent="0.25">
      <c r="A590" s="7">
        <v>42643</v>
      </c>
      <c r="B590" t="s">
        <v>1164</v>
      </c>
      <c r="C590" t="s">
        <v>1165</v>
      </c>
      <c r="D590" t="s">
        <v>1166</v>
      </c>
      <c r="E590" s="1">
        <v>34182</v>
      </c>
      <c r="F590"/>
    </row>
    <row r="591" spans="1:6" hidden="1" x14ac:dyDescent="0.25">
      <c r="A591" s="7">
        <v>42644</v>
      </c>
      <c r="B591" t="s">
        <v>1167</v>
      </c>
      <c r="C591" t="s">
        <v>1168</v>
      </c>
      <c r="D591" t="s">
        <v>1169</v>
      </c>
      <c r="E591" s="1">
        <v>985.4</v>
      </c>
      <c r="F591"/>
    </row>
    <row r="592" spans="1:6" hidden="1" x14ac:dyDescent="0.25">
      <c r="A592" s="7">
        <v>42644</v>
      </c>
      <c r="B592" t="s">
        <v>1167</v>
      </c>
      <c r="C592" t="s">
        <v>1170</v>
      </c>
      <c r="D592" t="s">
        <v>1171</v>
      </c>
      <c r="E592" s="1">
        <v>190</v>
      </c>
      <c r="F592"/>
    </row>
    <row r="593" spans="1:6" hidden="1" x14ac:dyDescent="0.25">
      <c r="A593" s="7">
        <v>42646</v>
      </c>
      <c r="B593" t="s">
        <v>1167</v>
      </c>
      <c r="C593" t="s">
        <v>1172</v>
      </c>
      <c r="D593" t="s">
        <v>1173</v>
      </c>
      <c r="E593" s="1">
        <v>175</v>
      </c>
      <c r="F593"/>
    </row>
    <row r="594" spans="1:6" hidden="1" x14ac:dyDescent="0.25">
      <c r="A594" s="7">
        <v>42646</v>
      </c>
      <c r="B594" t="s">
        <v>1167</v>
      </c>
      <c r="C594" t="s">
        <v>1174</v>
      </c>
      <c r="D594" t="s">
        <v>1175</v>
      </c>
      <c r="E594" s="1">
        <v>2970</v>
      </c>
      <c r="F594"/>
    </row>
    <row r="595" spans="1:6" hidden="1" x14ac:dyDescent="0.25">
      <c r="A595" s="7">
        <v>42646</v>
      </c>
      <c r="B595" t="s">
        <v>1167</v>
      </c>
      <c r="C595" t="s">
        <v>1176</v>
      </c>
      <c r="D595" t="s">
        <v>1177</v>
      </c>
      <c r="E595" s="1">
        <v>13000</v>
      </c>
      <c r="F595"/>
    </row>
    <row r="596" spans="1:6" hidden="1" x14ac:dyDescent="0.25">
      <c r="A596" s="7">
        <v>42647</v>
      </c>
      <c r="B596" t="s">
        <v>1167</v>
      </c>
      <c r="C596" t="s">
        <v>1178</v>
      </c>
      <c r="D596" t="s">
        <v>1179</v>
      </c>
      <c r="E596" s="1">
        <v>2430</v>
      </c>
      <c r="F596"/>
    </row>
    <row r="597" spans="1:6" hidden="1" x14ac:dyDescent="0.25">
      <c r="A597" s="7">
        <v>42649</v>
      </c>
      <c r="B597" t="s">
        <v>1167</v>
      </c>
      <c r="C597" t="s">
        <v>1180</v>
      </c>
      <c r="D597" t="s">
        <v>1181</v>
      </c>
      <c r="E597" s="1">
        <v>23852</v>
      </c>
      <c r="F597"/>
    </row>
    <row r="598" spans="1:6" hidden="1" x14ac:dyDescent="0.25">
      <c r="A598" s="7">
        <v>42654</v>
      </c>
      <c r="B598" t="s">
        <v>1167</v>
      </c>
      <c r="C598" t="s">
        <v>1184</v>
      </c>
      <c r="D598" t="s">
        <v>1185</v>
      </c>
      <c r="E598" s="1">
        <v>1500</v>
      </c>
      <c r="F598"/>
    </row>
    <row r="599" spans="1:6" hidden="1" x14ac:dyDescent="0.25">
      <c r="A599" s="7">
        <v>42655</v>
      </c>
      <c r="B599" t="s">
        <v>1167</v>
      </c>
      <c r="C599" t="s">
        <v>1186</v>
      </c>
      <c r="D599" t="s">
        <v>1187</v>
      </c>
      <c r="E599" s="1">
        <v>55873.7</v>
      </c>
      <c r="F599"/>
    </row>
    <row r="600" spans="1:6" hidden="1" x14ac:dyDescent="0.25">
      <c r="A600" s="7">
        <v>42657</v>
      </c>
      <c r="B600" t="s">
        <v>180</v>
      </c>
      <c r="C600" t="s">
        <v>1188</v>
      </c>
      <c r="D600" t="s">
        <v>644</v>
      </c>
      <c r="E600" s="1">
        <v>82080</v>
      </c>
      <c r="F600"/>
    </row>
    <row r="601" spans="1:6" hidden="1" x14ac:dyDescent="0.25">
      <c r="A601" s="7">
        <v>42657</v>
      </c>
      <c r="B601" t="s">
        <v>403</v>
      </c>
      <c r="C601" t="s">
        <v>1189</v>
      </c>
      <c r="D601" t="s">
        <v>1190</v>
      </c>
      <c r="E601" s="1">
        <v>195186</v>
      </c>
      <c r="F601"/>
    </row>
    <row r="602" spans="1:6" hidden="1" x14ac:dyDescent="0.25">
      <c r="A602" s="7">
        <v>42661</v>
      </c>
      <c r="B602" t="s">
        <v>1167</v>
      </c>
      <c r="C602" t="s">
        <v>1191</v>
      </c>
      <c r="D602" t="s">
        <v>1192</v>
      </c>
      <c r="E602" s="1">
        <v>852.9</v>
      </c>
      <c r="F602"/>
    </row>
    <row r="603" spans="1:6" hidden="1" x14ac:dyDescent="0.25">
      <c r="A603" s="7">
        <v>42661</v>
      </c>
      <c r="B603" t="s">
        <v>494</v>
      </c>
      <c r="C603" t="s">
        <v>1193</v>
      </c>
      <c r="D603" t="s">
        <v>1194</v>
      </c>
      <c r="E603" s="1">
        <v>25400</v>
      </c>
      <c r="F603"/>
    </row>
    <row r="604" spans="1:6" hidden="1" x14ac:dyDescent="0.25">
      <c r="A604" s="7">
        <v>42662</v>
      </c>
      <c r="B604" t="s">
        <v>1167</v>
      </c>
      <c r="C604" t="s">
        <v>1195</v>
      </c>
      <c r="D604" t="s">
        <v>1196</v>
      </c>
      <c r="E604" s="1">
        <v>17281.650000000001</v>
      </c>
      <c r="F604"/>
    </row>
    <row r="605" spans="1:6" hidden="1" x14ac:dyDescent="0.25">
      <c r="A605" s="7">
        <v>42662</v>
      </c>
      <c r="B605" t="s">
        <v>1167</v>
      </c>
      <c r="C605" t="s">
        <v>1197</v>
      </c>
      <c r="D605" t="s">
        <v>1198</v>
      </c>
      <c r="E605" s="1">
        <v>24.65</v>
      </c>
      <c r="F605"/>
    </row>
    <row r="606" spans="1:6" hidden="1" x14ac:dyDescent="0.25">
      <c r="A606" s="7">
        <v>42662</v>
      </c>
      <c r="B606" t="s">
        <v>1167</v>
      </c>
      <c r="C606" t="s">
        <v>1199</v>
      </c>
      <c r="D606" t="s">
        <v>1200</v>
      </c>
      <c r="E606" s="1">
        <v>25.2</v>
      </c>
      <c r="F606"/>
    </row>
    <row r="607" spans="1:6" hidden="1" x14ac:dyDescent="0.25">
      <c r="A607" s="7">
        <v>42662</v>
      </c>
      <c r="B607" t="s">
        <v>1167</v>
      </c>
      <c r="C607" t="s">
        <v>1203</v>
      </c>
      <c r="D607" t="s">
        <v>1204</v>
      </c>
      <c r="E607" s="1">
        <v>22.35</v>
      </c>
      <c r="F607"/>
    </row>
    <row r="608" spans="1:6" hidden="1" x14ac:dyDescent="0.25">
      <c r="A608" s="7">
        <v>42662</v>
      </c>
      <c r="B608" t="s">
        <v>1167</v>
      </c>
      <c r="C608" t="s">
        <v>1205</v>
      </c>
      <c r="D608" t="s">
        <v>1206</v>
      </c>
      <c r="E608" s="1">
        <v>23.65</v>
      </c>
      <c r="F608"/>
    </row>
    <row r="609" spans="1:6" hidden="1" x14ac:dyDescent="0.25">
      <c r="A609" s="7">
        <v>42662</v>
      </c>
      <c r="B609" t="s">
        <v>1167</v>
      </c>
      <c r="C609" t="s">
        <v>1207</v>
      </c>
      <c r="D609" t="s">
        <v>1208</v>
      </c>
      <c r="E609" s="1">
        <v>22.95</v>
      </c>
      <c r="F609"/>
    </row>
    <row r="610" spans="1:6" hidden="1" x14ac:dyDescent="0.25">
      <c r="A610" s="7">
        <v>42662</v>
      </c>
      <c r="B610" t="s">
        <v>1167</v>
      </c>
      <c r="C610" t="s">
        <v>1209</v>
      </c>
      <c r="D610" t="s">
        <v>1210</v>
      </c>
      <c r="E610" s="1">
        <v>31</v>
      </c>
      <c r="F610"/>
    </row>
    <row r="611" spans="1:6" hidden="1" x14ac:dyDescent="0.25">
      <c r="A611" s="7">
        <v>42662</v>
      </c>
      <c r="B611" t="s">
        <v>1167</v>
      </c>
      <c r="C611" t="s">
        <v>1211</v>
      </c>
      <c r="D611" t="s">
        <v>1212</v>
      </c>
      <c r="E611" s="1">
        <v>19.100000000000001</v>
      </c>
      <c r="F611"/>
    </row>
    <row r="612" spans="1:6" hidden="1" x14ac:dyDescent="0.25">
      <c r="A612" s="7">
        <v>42662</v>
      </c>
      <c r="B612" t="s">
        <v>1167</v>
      </c>
      <c r="C612" t="s">
        <v>1213</v>
      </c>
      <c r="D612" t="s">
        <v>1214</v>
      </c>
      <c r="E612" s="1">
        <v>19.55</v>
      </c>
      <c r="F612"/>
    </row>
    <row r="613" spans="1:6" hidden="1" x14ac:dyDescent="0.25">
      <c r="A613" s="7">
        <v>42662</v>
      </c>
      <c r="B613" t="s">
        <v>1167</v>
      </c>
      <c r="C613" t="s">
        <v>1215</v>
      </c>
      <c r="D613" t="s">
        <v>1216</v>
      </c>
      <c r="E613" s="1">
        <v>28.2</v>
      </c>
      <c r="F613"/>
    </row>
    <row r="614" spans="1:6" hidden="1" x14ac:dyDescent="0.25">
      <c r="A614" s="7">
        <v>42662</v>
      </c>
      <c r="B614" t="s">
        <v>1167</v>
      </c>
      <c r="C614" t="s">
        <v>1217</v>
      </c>
      <c r="D614" t="s">
        <v>1218</v>
      </c>
      <c r="E614" s="1">
        <v>17.899999999999999</v>
      </c>
      <c r="F614"/>
    </row>
    <row r="615" spans="1:6" hidden="1" x14ac:dyDescent="0.25">
      <c r="A615" s="7">
        <v>42664</v>
      </c>
      <c r="B615" t="s">
        <v>1167</v>
      </c>
      <c r="C615" t="s">
        <v>1219</v>
      </c>
      <c r="D615" t="s">
        <v>1220</v>
      </c>
      <c r="E615" s="1">
        <v>4409.7</v>
      </c>
      <c r="F615"/>
    </row>
    <row r="616" spans="1:6" hidden="1" x14ac:dyDescent="0.25">
      <c r="A616" s="7">
        <v>42664</v>
      </c>
      <c r="B616" t="s">
        <v>494</v>
      </c>
      <c r="C616" t="s">
        <v>1221</v>
      </c>
      <c r="D616" t="s">
        <v>1222</v>
      </c>
      <c r="E616" s="1">
        <v>1296</v>
      </c>
      <c r="F616"/>
    </row>
    <row r="617" spans="1:6" hidden="1" x14ac:dyDescent="0.25">
      <c r="A617" s="7">
        <v>42664</v>
      </c>
      <c r="B617" t="s">
        <v>494</v>
      </c>
      <c r="C617" t="s">
        <v>1223</v>
      </c>
      <c r="D617" t="s">
        <v>1224</v>
      </c>
      <c r="E617" s="1">
        <v>11041.4</v>
      </c>
      <c r="F617"/>
    </row>
    <row r="618" spans="1:6" hidden="1" x14ac:dyDescent="0.25">
      <c r="A618" s="7">
        <v>42667</v>
      </c>
      <c r="B618" t="s">
        <v>494</v>
      </c>
      <c r="C618" t="s">
        <v>1225</v>
      </c>
      <c r="D618" t="s">
        <v>1226</v>
      </c>
      <c r="E618" s="1">
        <v>4000</v>
      </c>
      <c r="F618"/>
    </row>
    <row r="619" spans="1:6" hidden="1" x14ac:dyDescent="0.25">
      <c r="A619" s="7">
        <v>42668</v>
      </c>
      <c r="B619" t="s">
        <v>494</v>
      </c>
      <c r="C619" t="s">
        <v>1227</v>
      </c>
      <c r="D619" t="s">
        <v>1228</v>
      </c>
      <c r="E619" s="1">
        <v>905.05</v>
      </c>
      <c r="F619"/>
    </row>
    <row r="620" spans="1:6" hidden="1" x14ac:dyDescent="0.25">
      <c r="A620" s="7">
        <v>42669</v>
      </c>
      <c r="B620" t="s">
        <v>494</v>
      </c>
      <c r="C620" t="s">
        <v>1229</v>
      </c>
      <c r="D620" t="s">
        <v>1230</v>
      </c>
      <c r="E620" s="1">
        <v>93.9</v>
      </c>
      <c r="F620"/>
    </row>
    <row r="621" spans="1:6" hidden="1" x14ac:dyDescent="0.25">
      <c r="A621" s="7">
        <v>42669</v>
      </c>
      <c r="B621" t="s">
        <v>494</v>
      </c>
      <c r="C621" t="s">
        <v>1231</v>
      </c>
      <c r="D621" t="s">
        <v>1232</v>
      </c>
      <c r="E621" s="1">
        <v>700</v>
      </c>
      <c r="F621"/>
    </row>
    <row r="622" spans="1:6" hidden="1" x14ac:dyDescent="0.25">
      <c r="A622" s="7">
        <v>42669</v>
      </c>
      <c r="B622" t="s">
        <v>494</v>
      </c>
      <c r="C622" t="s">
        <v>1233</v>
      </c>
      <c r="D622" t="s">
        <v>1234</v>
      </c>
      <c r="E622" s="1">
        <v>29.9</v>
      </c>
      <c r="F622"/>
    </row>
    <row r="623" spans="1:6" hidden="1" x14ac:dyDescent="0.25">
      <c r="A623" s="7">
        <v>42669</v>
      </c>
      <c r="B623" t="s">
        <v>494</v>
      </c>
      <c r="C623" t="s">
        <v>1235</v>
      </c>
      <c r="D623" t="s">
        <v>1236</v>
      </c>
      <c r="E623" s="1">
        <v>24.45</v>
      </c>
      <c r="F623"/>
    </row>
    <row r="624" spans="1:6" hidden="1" x14ac:dyDescent="0.25">
      <c r="A624" s="7">
        <v>42669</v>
      </c>
      <c r="B624" t="s">
        <v>494</v>
      </c>
      <c r="C624" t="s">
        <v>1237</v>
      </c>
      <c r="D624" t="s">
        <v>1238</v>
      </c>
      <c r="E624" s="1">
        <v>23.15</v>
      </c>
      <c r="F624"/>
    </row>
    <row r="625" spans="1:6" hidden="1" x14ac:dyDescent="0.25">
      <c r="A625" s="7">
        <v>42669</v>
      </c>
      <c r="B625" t="s">
        <v>494</v>
      </c>
      <c r="C625" t="s">
        <v>1239</v>
      </c>
      <c r="D625" t="s">
        <v>1240</v>
      </c>
      <c r="E625" s="1">
        <v>23.65</v>
      </c>
      <c r="F625"/>
    </row>
    <row r="626" spans="1:6" hidden="1" x14ac:dyDescent="0.25">
      <c r="A626" s="7">
        <v>42669</v>
      </c>
      <c r="B626" t="s">
        <v>494</v>
      </c>
      <c r="C626" t="s">
        <v>1241</v>
      </c>
      <c r="D626" t="s">
        <v>1242</v>
      </c>
      <c r="E626" s="1">
        <v>23.65</v>
      </c>
      <c r="F626"/>
    </row>
    <row r="627" spans="1:6" hidden="1" x14ac:dyDescent="0.25">
      <c r="A627" s="7">
        <v>42669</v>
      </c>
      <c r="B627" t="s">
        <v>494</v>
      </c>
      <c r="C627" t="s">
        <v>1243</v>
      </c>
      <c r="D627" t="s">
        <v>1244</v>
      </c>
      <c r="E627" s="1">
        <v>28.45</v>
      </c>
      <c r="F627"/>
    </row>
    <row r="628" spans="1:6" hidden="1" x14ac:dyDescent="0.25">
      <c r="A628" s="7">
        <v>42669</v>
      </c>
      <c r="B628" t="s">
        <v>494</v>
      </c>
      <c r="C628" t="s">
        <v>1245</v>
      </c>
      <c r="D628" t="s">
        <v>1246</v>
      </c>
      <c r="E628" s="1">
        <v>35.25</v>
      </c>
      <c r="F628"/>
    </row>
    <row r="629" spans="1:6" hidden="1" x14ac:dyDescent="0.25">
      <c r="A629" s="7">
        <v>42669</v>
      </c>
      <c r="B629" t="s">
        <v>494</v>
      </c>
      <c r="C629" t="s">
        <v>1247</v>
      </c>
      <c r="D629" t="s">
        <v>1248</v>
      </c>
      <c r="E629" s="1">
        <v>88.1</v>
      </c>
      <c r="F629"/>
    </row>
    <row r="630" spans="1:6" hidden="1" x14ac:dyDescent="0.25">
      <c r="A630" s="7">
        <v>42669</v>
      </c>
      <c r="B630" t="s">
        <v>494</v>
      </c>
      <c r="C630" t="s">
        <v>1249</v>
      </c>
      <c r="D630" t="s">
        <v>1250</v>
      </c>
      <c r="E630" s="1">
        <v>42.1</v>
      </c>
      <c r="F630"/>
    </row>
    <row r="631" spans="1:6" hidden="1" x14ac:dyDescent="0.25">
      <c r="A631" s="7">
        <v>42669</v>
      </c>
      <c r="B631" t="s">
        <v>494</v>
      </c>
      <c r="C631" t="s">
        <v>1251</v>
      </c>
      <c r="D631" t="s">
        <v>1252</v>
      </c>
      <c r="E631" s="1">
        <v>45.3</v>
      </c>
      <c r="F631"/>
    </row>
    <row r="632" spans="1:6" hidden="1" x14ac:dyDescent="0.25">
      <c r="A632" s="7">
        <v>42669</v>
      </c>
      <c r="B632" t="s">
        <v>494</v>
      </c>
      <c r="C632" t="s">
        <v>1253</v>
      </c>
      <c r="D632" t="s">
        <v>1254</v>
      </c>
      <c r="E632" s="1">
        <v>35.700000000000003</v>
      </c>
      <c r="F632"/>
    </row>
    <row r="633" spans="1:6" hidden="1" x14ac:dyDescent="0.25">
      <c r="A633" s="7">
        <v>42669</v>
      </c>
      <c r="B633" t="s">
        <v>494</v>
      </c>
      <c r="C633" t="s">
        <v>1255</v>
      </c>
      <c r="D633" t="s">
        <v>1256</v>
      </c>
      <c r="E633" s="1">
        <v>52.3</v>
      </c>
      <c r="F633"/>
    </row>
    <row r="634" spans="1:6" hidden="1" x14ac:dyDescent="0.25">
      <c r="A634" s="7">
        <v>42669</v>
      </c>
      <c r="B634" t="s">
        <v>494</v>
      </c>
      <c r="C634" t="s">
        <v>1257</v>
      </c>
      <c r="D634" t="s">
        <v>1258</v>
      </c>
      <c r="E634" s="1">
        <v>24.9</v>
      </c>
      <c r="F634"/>
    </row>
    <row r="635" spans="1:6" hidden="1" x14ac:dyDescent="0.25">
      <c r="A635" s="7">
        <v>42669</v>
      </c>
      <c r="B635" t="s">
        <v>494</v>
      </c>
      <c r="C635" t="s">
        <v>1259</v>
      </c>
      <c r="D635" t="s">
        <v>1260</v>
      </c>
      <c r="E635" s="1">
        <v>26.2</v>
      </c>
      <c r="F635"/>
    </row>
    <row r="636" spans="1:6" hidden="1" x14ac:dyDescent="0.25">
      <c r="A636" s="7">
        <v>42669</v>
      </c>
      <c r="B636" t="s">
        <v>494</v>
      </c>
      <c r="C636" t="s">
        <v>1261</v>
      </c>
      <c r="D636" t="s">
        <v>1262</v>
      </c>
      <c r="E636" s="1">
        <v>25.1</v>
      </c>
      <c r="F636"/>
    </row>
    <row r="637" spans="1:6" hidden="1" x14ac:dyDescent="0.25">
      <c r="A637" s="7">
        <v>42669</v>
      </c>
      <c r="B637" t="s">
        <v>494</v>
      </c>
      <c r="C637" t="s">
        <v>1263</v>
      </c>
      <c r="D637" t="s">
        <v>1264</v>
      </c>
      <c r="E637" s="1">
        <v>130.05000000000001</v>
      </c>
      <c r="F637"/>
    </row>
    <row r="638" spans="1:6" hidden="1" x14ac:dyDescent="0.25">
      <c r="A638" s="7">
        <v>42669</v>
      </c>
      <c r="B638" t="s">
        <v>494</v>
      </c>
      <c r="C638" t="s">
        <v>1265</v>
      </c>
      <c r="D638" t="s">
        <v>1266</v>
      </c>
      <c r="E638" s="1">
        <v>25.05</v>
      </c>
      <c r="F638"/>
    </row>
    <row r="639" spans="1:6" hidden="1" x14ac:dyDescent="0.25">
      <c r="A639" s="7">
        <v>42669</v>
      </c>
      <c r="B639" t="s">
        <v>494</v>
      </c>
      <c r="C639" t="s">
        <v>1267</v>
      </c>
      <c r="D639" t="s">
        <v>1268</v>
      </c>
      <c r="E639" s="1">
        <v>24.65</v>
      </c>
      <c r="F639"/>
    </row>
    <row r="640" spans="1:6" hidden="1" x14ac:dyDescent="0.25">
      <c r="A640" s="7">
        <v>42669</v>
      </c>
      <c r="B640" t="s">
        <v>494</v>
      </c>
      <c r="C640" t="s">
        <v>1269</v>
      </c>
      <c r="D640" t="s">
        <v>1270</v>
      </c>
      <c r="E640" s="1">
        <v>23.55</v>
      </c>
      <c r="F640"/>
    </row>
    <row r="641" spans="1:6" hidden="1" x14ac:dyDescent="0.25">
      <c r="A641" s="7">
        <v>42669</v>
      </c>
      <c r="B641" t="s">
        <v>494</v>
      </c>
      <c r="C641" t="s">
        <v>1271</v>
      </c>
      <c r="D641" t="s">
        <v>1272</v>
      </c>
      <c r="E641" s="1">
        <v>332.6</v>
      </c>
      <c r="F641"/>
    </row>
    <row r="642" spans="1:6" hidden="1" x14ac:dyDescent="0.25">
      <c r="A642" s="7">
        <v>42669</v>
      </c>
      <c r="B642" t="s">
        <v>494</v>
      </c>
      <c r="C642" t="s">
        <v>1273</v>
      </c>
      <c r="D642" t="s">
        <v>1274</v>
      </c>
      <c r="E642" s="1">
        <v>134.05000000000001</v>
      </c>
      <c r="F642"/>
    </row>
    <row r="643" spans="1:6" hidden="1" x14ac:dyDescent="0.25">
      <c r="A643" s="7">
        <v>42669</v>
      </c>
      <c r="B643" t="s">
        <v>494</v>
      </c>
      <c r="C643" t="s">
        <v>1275</v>
      </c>
      <c r="D643" t="s">
        <v>1276</v>
      </c>
      <c r="E643" s="1">
        <v>33.4</v>
      </c>
      <c r="F643"/>
    </row>
    <row r="644" spans="1:6" hidden="1" x14ac:dyDescent="0.25">
      <c r="A644" s="7">
        <v>42669</v>
      </c>
      <c r="B644" t="s">
        <v>494</v>
      </c>
      <c r="C644" t="s">
        <v>1277</v>
      </c>
      <c r="D644" t="s">
        <v>1278</v>
      </c>
      <c r="E644" s="1">
        <v>124.5</v>
      </c>
      <c r="F644"/>
    </row>
    <row r="645" spans="1:6" hidden="1" x14ac:dyDescent="0.25">
      <c r="A645" s="7">
        <v>42669</v>
      </c>
      <c r="B645" t="s">
        <v>494</v>
      </c>
      <c r="C645" t="s">
        <v>1279</v>
      </c>
      <c r="D645" t="s">
        <v>1280</v>
      </c>
      <c r="E645" s="1">
        <v>83.8</v>
      </c>
      <c r="F645"/>
    </row>
    <row r="646" spans="1:6" hidden="1" x14ac:dyDescent="0.25">
      <c r="A646" s="7">
        <v>42669</v>
      </c>
      <c r="B646" t="s">
        <v>494</v>
      </c>
      <c r="C646" t="s">
        <v>1281</v>
      </c>
      <c r="D646" t="s">
        <v>1282</v>
      </c>
      <c r="E646" s="1">
        <v>24.05</v>
      </c>
      <c r="F646"/>
    </row>
    <row r="647" spans="1:6" hidden="1" x14ac:dyDescent="0.25">
      <c r="A647" s="7">
        <v>42669</v>
      </c>
      <c r="B647" t="s">
        <v>494</v>
      </c>
      <c r="C647" t="s">
        <v>1283</v>
      </c>
      <c r="D647" t="s">
        <v>1284</v>
      </c>
      <c r="E647" s="1">
        <v>24.25</v>
      </c>
      <c r="F647"/>
    </row>
    <row r="648" spans="1:6" hidden="1" x14ac:dyDescent="0.25">
      <c r="A648" s="7">
        <v>42669</v>
      </c>
      <c r="B648" t="s">
        <v>494</v>
      </c>
      <c r="C648" t="s">
        <v>1285</v>
      </c>
      <c r="D648" t="s">
        <v>1286</v>
      </c>
      <c r="E648" s="1">
        <v>29.7</v>
      </c>
      <c r="F648"/>
    </row>
    <row r="649" spans="1:6" hidden="1" x14ac:dyDescent="0.25">
      <c r="A649" s="7">
        <v>42669</v>
      </c>
      <c r="B649" t="s">
        <v>494</v>
      </c>
      <c r="C649" t="s">
        <v>1287</v>
      </c>
      <c r="D649" t="s">
        <v>1288</v>
      </c>
      <c r="E649" s="1">
        <v>66.75</v>
      </c>
      <c r="F649"/>
    </row>
    <row r="650" spans="1:6" hidden="1" x14ac:dyDescent="0.25">
      <c r="A650" s="7">
        <v>42669</v>
      </c>
      <c r="B650" t="s">
        <v>494</v>
      </c>
      <c r="C650" t="s">
        <v>1289</v>
      </c>
      <c r="D650" t="s">
        <v>1290</v>
      </c>
      <c r="E650" s="1">
        <v>56.8</v>
      </c>
      <c r="F650"/>
    </row>
    <row r="651" spans="1:6" hidden="1" x14ac:dyDescent="0.25">
      <c r="A651" s="7">
        <v>42669</v>
      </c>
      <c r="B651" t="s">
        <v>494</v>
      </c>
      <c r="C651" t="s">
        <v>1291</v>
      </c>
      <c r="D651" t="s">
        <v>1292</v>
      </c>
      <c r="E651" s="1">
        <v>110.3</v>
      </c>
      <c r="F651"/>
    </row>
    <row r="652" spans="1:6" hidden="1" x14ac:dyDescent="0.25">
      <c r="A652" s="7">
        <v>42669</v>
      </c>
      <c r="B652" t="s">
        <v>494</v>
      </c>
      <c r="C652" t="s">
        <v>1293</v>
      </c>
      <c r="D652" t="s">
        <v>1294</v>
      </c>
      <c r="E652" s="1">
        <v>25.1</v>
      </c>
      <c r="F652"/>
    </row>
    <row r="653" spans="1:6" hidden="1" x14ac:dyDescent="0.25">
      <c r="A653" s="7">
        <v>42669</v>
      </c>
      <c r="B653" t="s">
        <v>494</v>
      </c>
      <c r="C653" t="s">
        <v>1295</v>
      </c>
      <c r="D653" t="s">
        <v>1296</v>
      </c>
      <c r="E653" s="1">
        <v>24.05</v>
      </c>
      <c r="F653"/>
    </row>
    <row r="654" spans="1:6" hidden="1" x14ac:dyDescent="0.25">
      <c r="A654" s="7">
        <v>42669</v>
      </c>
      <c r="B654" t="s">
        <v>494</v>
      </c>
      <c r="C654" t="s">
        <v>1297</v>
      </c>
      <c r="D654" t="s">
        <v>1298</v>
      </c>
      <c r="E654" s="1">
        <v>22.75</v>
      </c>
      <c r="F654"/>
    </row>
    <row r="655" spans="1:6" hidden="1" x14ac:dyDescent="0.25">
      <c r="A655" s="7">
        <v>42669</v>
      </c>
      <c r="B655" t="s">
        <v>494</v>
      </c>
      <c r="C655" t="s">
        <v>1299</v>
      </c>
      <c r="D655" t="s">
        <v>1300</v>
      </c>
      <c r="E655" s="1">
        <v>27.2</v>
      </c>
      <c r="F655"/>
    </row>
    <row r="656" spans="1:6" hidden="1" x14ac:dyDescent="0.25">
      <c r="A656" s="7">
        <v>42670</v>
      </c>
      <c r="B656" t="s">
        <v>494</v>
      </c>
      <c r="C656" t="s">
        <v>1301</v>
      </c>
      <c r="D656" t="s">
        <v>1302</v>
      </c>
      <c r="E656" s="1">
        <v>1231.2</v>
      </c>
      <c r="F656"/>
    </row>
    <row r="657" spans="1:6" hidden="1" x14ac:dyDescent="0.25">
      <c r="A657" s="7">
        <v>42671</v>
      </c>
      <c r="B657" t="s">
        <v>494</v>
      </c>
      <c r="C657" t="s">
        <v>1303</v>
      </c>
      <c r="D657" t="s">
        <v>1304</v>
      </c>
      <c r="E657" s="1">
        <v>648</v>
      </c>
      <c r="F657"/>
    </row>
    <row r="658" spans="1:6" hidden="1" x14ac:dyDescent="0.25">
      <c r="A658" s="7">
        <v>42674</v>
      </c>
      <c r="B658" t="s">
        <v>494</v>
      </c>
      <c r="C658" t="s">
        <v>1305</v>
      </c>
      <c r="D658" t="s">
        <v>1306</v>
      </c>
      <c r="E658" s="1">
        <v>1620</v>
      </c>
      <c r="F658"/>
    </row>
    <row r="659" spans="1:6" hidden="1" x14ac:dyDescent="0.25">
      <c r="A659" s="7">
        <v>42678</v>
      </c>
      <c r="B659" t="s">
        <v>142</v>
      </c>
      <c r="C659" t="s">
        <v>1307</v>
      </c>
      <c r="D659" t="s">
        <v>1308</v>
      </c>
      <c r="E659" s="1">
        <v>1080</v>
      </c>
      <c r="F659"/>
    </row>
    <row r="660" spans="1:6" hidden="1" x14ac:dyDescent="0.25">
      <c r="A660" s="7">
        <v>42682</v>
      </c>
      <c r="B660" t="s">
        <v>142</v>
      </c>
      <c r="C660" t="s">
        <v>1309</v>
      </c>
      <c r="D660" t="s">
        <v>1310</v>
      </c>
      <c r="E660" s="1">
        <v>14445</v>
      </c>
      <c r="F660"/>
    </row>
    <row r="661" spans="1:6" hidden="1" x14ac:dyDescent="0.25">
      <c r="A661" s="7">
        <v>42683</v>
      </c>
      <c r="B661" t="s">
        <v>142</v>
      </c>
      <c r="C661" t="s">
        <v>1311</v>
      </c>
      <c r="D661" t="s">
        <v>1312</v>
      </c>
      <c r="E661" s="1">
        <v>16200</v>
      </c>
      <c r="F661"/>
    </row>
    <row r="662" spans="1:6" hidden="1" x14ac:dyDescent="0.25">
      <c r="A662" s="7">
        <v>42686</v>
      </c>
      <c r="B662" t="s">
        <v>199</v>
      </c>
      <c r="C662" t="s">
        <v>1313</v>
      </c>
      <c r="D662" t="s">
        <v>1314</v>
      </c>
      <c r="E662" s="1">
        <v>161.6</v>
      </c>
      <c r="F662"/>
    </row>
    <row r="663" spans="1:6" hidden="1" x14ac:dyDescent="0.25">
      <c r="A663" s="7">
        <v>42690</v>
      </c>
      <c r="B663" t="s">
        <v>142</v>
      </c>
      <c r="C663" t="s">
        <v>1315</v>
      </c>
      <c r="D663" t="s">
        <v>1316</v>
      </c>
      <c r="E663" s="1">
        <v>380.7</v>
      </c>
      <c r="F663"/>
    </row>
    <row r="664" spans="1:6" hidden="1" x14ac:dyDescent="0.25">
      <c r="A664" s="7">
        <v>42690</v>
      </c>
      <c r="B664" t="s">
        <v>142</v>
      </c>
      <c r="C664" t="s">
        <v>1317</v>
      </c>
      <c r="D664" t="s">
        <v>1318</v>
      </c>
      <c r="E664" s="1">
        <v>561.6</v>
      </c>
      <c r="F664"/>
    </row>
    <row r="665" spans="1:6" hidden="1" x14ac:dyDescent="0.25">
      <c r="A665" s="7">
        <v>42690</v>
      </c>
      <c r="B665" t="s">
        <v>142</v>
      </c>
      <c r="C665" t="s">
        <v>1317</v>
      </c>
      <c r="D665" t="s">
        <v>1319</v>
      </c>
      <c r="E665" s="1">
        <v>0.2</v>
      </c>
      <c r="F665"/>
    </row>
    <row r="666" spans="1:6" hidden="1" x14ac:dyDescent="0.25">
      <c r="A666" s="7">
        <v>42691</v>
      </c>
      <c r="B666" t="s">
        <v>142</v>
      </c>
      <c r="C666" t="s">
        <v>1320</v>
      </c>
      <c r="D666" t="s">
        <v>1321</v>
      </c>
      <c r="E666" s="1">
        <v>30.6</v>
      </c>
      <c r="F666"/>
    </row>
    <row r="667" spans="1:6" hidden="1" x14ac:dyDescent="0.25">
      <c r="A667" s="7">
        <v>42691</v>
      </c>
      <c r="B667" t="s">
        <v>142</v>
      </c>
      <c r="C667" t="s">
        <v>1322</v>
      </c>
      <c r="D667" t="s">
        <v>1270</v>
      </c>
      <c r="E667" s="1">
        <v>7.85</v>
      </c>
      <c r="F667"/>
    </row>
    <row r="668" spans="1:6" hidden="1" x14ac:dyDescent="0.25">
      <c r="A668" s="7">
        <v>42691</v>
      </c>
      <c r="B668" t="s">
        <v>142</v>
      </c>
      <c r="C668" t="s">
        <v>1323</v>
      </c>
      <c r="D668" t="s">
        <v>1236</v>
      </c>
      <c r="E668" s="1">
        <v>9.6999999999999993</v>
      </c>
      <c r="F668"/>
    </row>
    <row r="669" spans="1:6" hidden="1" x14ac:dyDescent="0.25">
      <c r="A669" s="7">
        <v>42691</v>
      </c>
      <c r="B669" t="s">
        <v>199</v>
      </c>
      <c r="C669" t="s">
        <v>1324</v>
      </c>
      <c r="D669" t="s">
        <v>1325</v>
      </c>
      <c r="E669" s="1">
        <v>33.9</v>
      </c>
      <c r="F669"/>
    </row>
    <row r="670" spans="1:6" hidden="1" x14ac:dyDescent="0.25">
      <c r="A670" s="7">
        <v>42695</v>
      </c>
      <c r="B670" t="s">
        <v>199</v>
      </c>
      <c r="C670" t="s">
        <v>1326</v>
      </c>
      <c r="D670" t="s">
        <v>1327</v>
      </c>
      <c r="E670" s="1">
        <v>48390.45</v>
      </c>
      <c r="F670"/>
    </row>
    <row r="671" spans="1:6" hidden="1" x14ac:dyDescent="0.25">
      <c r="A671" s="7">
        <v>42695</v>
      </c>
      <c r="B671" t="s">
        <v>199</v>
      </c>
      <c r="C671" t="s">
        <v>1328</v>
      </c>
      <c r="D671" t="s">
        <v>1049</v>
      </c>
      <c r="E671" s="1">
        <v>1243.95</v>
      </c>
      <c r="F671"/>
    </row>
    <row r="672" spans="1:6" hidden="1" x14ac:dyDescent="0.25">
      <c r="A672" s="7">
        <v>42696</v>
      </c>
      <c r="B672" t="s">
        <v>199</v>
      </c>
      <c r="C672" t="s">
        <v>1329</v>
      </c>
      <c r="D672" t="s">
        <v>1330</v>
      </c>
      <c r="E672" s="1">
        <v>432</v>
      </c>
      <c r="F672"/>
    </row>
    <row r="673" spans="1:6" hidden="1" x14ac:dyDescent="0.25">
      <c r="A673" s="7">
        <v>42698</v>
      </c>
      <c r="B673" t="s">
        <v>199</v>
      </c>
      <c r="C673" t="s">
        <v>1331</v>
      </c>
      <c r="D673" t="s">
        <v>1332</v>
      </c>
      <c r="E673" s="1">
        <v>2480</v>
      </c>
      <c r="F673"/>
    </row>
    <row r="674" spans="1:6" hidden="1" x14ac:dyDescent="0.25">
      <c r="A674" s="7">
        <v>42702</v>
      </c>
      <c r="B674" t="s">
        <v>199</v>
      </c>
      <c r="C674" t="s">
        <v>1333</v>
      </c>
      <c r="D674" t="s">
        <v>1334</v>
      </c>
      <c r="E674" s="1">
        <v>940</v>
      </c>
      <c r="F674"/>
    </row>
    <row r="675" spans="1:6" hidden="1" x14ac:dyDescent="0.25">
      <c r="A675" s="7">
        <v>42702</v>
      </c>
      <c r="B675" t="s">
        <v>199</v>
      </c>
      <c r="C675" t="s">
        <v>276</v>
      </c>
      <c r="D675" t="s">
        <v>1335</v>
      </c>
      <c r="E675" s="1">
        <v>430</v>
      </c>
      <c r="F675"/>
    </row>
    <row r="676" spans="1:6" hidden="1" x14ac:dyDescent="0.25">
      <c r="A676" s="7">
        <v>42702</v>
      </c>
      <c r="B676" t="s">
        <v>199</v>
      </c>
      <c r="C676" t="s">
        <v>1336</v>
      </c>
      <c r="D676" t="s">
        <v>1337</v>
      </c>
      <c r="E676" s="1">
        <v>24</v>
      </c>
      <c r="F676"/>
    </row>
    <row r="677" spans="1:6" hidden="1" x14ac:dyDescent="0.25">
      <c r="A677" s="7">
        <v>42702</v>
      </c>
      <c r="B677" t="s">
        <v>199</v>
      </c>
      <c r="C677" t="s">
        <v>1338</v>
      </c>
      <c r="D677" t="s">
        <v>1339</v>
      </c>
      <c r="E677" s="1">
        <v>22.7</v>
      </c>
      <c r="F677"/>
    </row>
    <row r="678" spans="1:6" hidden="1" x14ac:dyDescent="0.25">
      <c r="A678" s="7">
        <v>42703</v>
      </c>
      <c r="B678" t="s">
        <v>199</v>
      </c>
      <c r="C678" t="s">
        <v>1340</v>
      </c>
      <c r="D678" t="s">
        <v>1341</v>
      </c>
      <c r="E678" s="1">
        <v>13000</v>
      </c>
      <c r="F678"/>
    </row>
    <row r="679" spans="1:6" hidden="1" x14ac:dyDescent="0.25">
      <c r="A679" s="7">
        <v>42704</v>
      </c>
      <c r="B679" t="s">
        <v>142</v>
      </c>
      <c r="C679" t="s">
        <v>1342</v>
      </c>
      <c r="D679" t="s">
        <v>1343</v>
      </c>
      <c r="E679" s="1">
        <v>3864</v>
      </c>
      <c r="F679"/>
    </row>
    <row r="680" spans="1:6" hidden="1" x14ac:dyDescent="0.25">
      <c r="A680" s="7">
        <v>42704</v>
      </c>
      <c r="B680" t="s">
        <v>199</v>
      </c>
      <c r="C680" t="s">
        <v>1344</v>
      </c>
      <c r="D680" t="s">
        <v>1316</v>
      </c>
      <c r="E680" s="1">
        <v>260.3</v>
      </c>
      <c r="F680"/>
    </row>
    <row r="681" spans="1:6" hidden="1" x14ac:dyDescent="0.25">
      <c r="A681" s="7">
        <v>42704</v>
      </c>
      <c r="B681" t="s">
        <v>199</v>
      </c>
      <c r="C681" t="s">
        <v>1345</v>
      </c>
      <c r="D681" t="s">
        <v>1346</v>
      </c>
      <c r="E681" s="1">
        <v>6908.6</v>
      </c>
      <c r="F681"/>
    </row>
    <row r="682" spans="1:6" hidden="1" x14ac:dyDescent="0.25">
      <c r="A682" s="7">
        <v>42712</v>
      </c>
      <c r="B682" t="s">
        <v>574</v>
      </c>
      <c r="C682" t="s">
        <v>575</v>
      </c>
      <c r="D682" t="s">
        <v>576</v>
      </c>
      <c r="E682" s="1">
        <v>9274.5</v>
      </c>
      <c r="F682"/>
    </row>
    <row r="683" spans="1:6" hidden="1" x14ac:dyDescent="0.25">
      <c r="A683" s="7">
        <v>42713</v>
      </c>
      <c r="B683" t="s">
        <v>449</v>
      </c>
      <c r="C683" t="s">
        <v>1347</v>
      </c>
      <c r="D683" t="s">
        <v>1348</v>
      </c>
      <c r="E683" s="1">
        <v>9093.7000000000007</v>
      </c>
      <c r="F683"/>
    </row>
    <row r="684" spans="1:6" hidden="1" x14ac:dyDescent="0.25">
      <c r="A684" s="7">
        <v>42716</v>
      </c>
      <c r="B684" t="s">
        <v>449</v>
      </c>
      <c r="C684" t="s">
        <v>1349</v>
      </c>
      <c r="D684" t="s">
        <v>1350</v>
      </c>
      <c r="E684" s="1">
        <v>2247.65</v>
      </c>
      <c r="F684"/>
    </row>
    <row r="685" spans="1:6" hidden="1" x14ac:dyDescent="0.25">
      <c r="A685" s="7">
        <v>42718</v>
      </c>
      <c r="B685" t="s">
        <v>449</v>
      </c>
      <c r="C685" t="s">
        <v>1351</v>
      </c>
      <c r="D685" t="s">
        <v>1352</v>
      </c>
      <c r="E685" s="1">
        <v>1211.2</v>
      </c>
      <c r="F685"/>
    </row>
    <row r="686" spans="1:6" hidden="1" x14ac:dyDescent="0.25">
      <c r="A686" s="7">
        <v>42736</v>
      </c>
      <c r="B686" t="s">
        <v>247</v>
      </c>
      <c r="C686" t="s">
        <v>292</v>
      </c>
      <c r="D686" t="s">
        <v>293</v>
      </c>
      <c r="E686" s="1">
        <v>195</v>
      </c>
      <c r="F686"/>
    </row>
    <row r="687" spans="1:6" hidden="1" x14ac:dyDescent="0.25">
      <c r="A687" s="7">
        <v>42736</v>
      </c>
      <c r="B687" t="s">
        <v>247</v>
      </c>
      <c r="C687" t="s">
        <v>294</v>
      </c>
      <c r="D687" t="s">
        <v>295</v>
      </c>
      <c r="E687" s="1">
        <v>47861.65</v>
      </c>
      <c r="F687"/>
    </row>
    <row r="688" spans="1:6" hidden="1" x14ac:dyDescent="0.25">
      <c r="A688" s="7">
        <v>42736</v>
      </c>
      <c r="B688" t="s">
        <v>299</v>
      </c>
      <c r="C688" t="s">
        <v>300</v>
      </c>
      <c r="D688" t="s">
        <v>301</v>
      </c>
      <c r="E688" s="1">
        <v>9367</v>
      </c>
      <c r="F688"/>
    </row>
    <row r="689" spans="1:6" hidden="1" x14ac:dyDescent="0.25">
      <c r="A689" s="7">
        <v>42736</v>
      </c>
      <c r="B689" t="s">
        <v>299</v>
      </c>
      <c r="C689" t="s">
        <v>302</v>
      </c>
      <c r="D689" t="s">
        <v>303</v>
      </c>
      <c r="E689" s="1">
        <v>39374.800000000003</v>
      </c>
      <c r="F689"/>
    </row>
    <row r="690" spans="1:6" hidden="1" x14ac:dyDescent="0.25">
      <c r="A690" s="7">
        <v>42736</v>
      </c>
      <c r="B690" t="s">
        <v>299</v>
      </c>
      <c r="C690" t="s">
        <v>304</v>
      </c>
      <c r="D690" t="s">
        <v>305</v>
      </c>
      <c r="E690" s="1">
        <v>39674.9</v>
      </c>
      <c r="F690"/>
    </row>
    <row r="691" spans="1:6" hidden="1" x14ac:dyDescent="0.25">
      <c r="A691" s="7">
        <v>42736</v>
      </c>
      <c r="B691" t="s">
        <v>299</v>
      </c>
      <c r="C691" t="s">
        <v>306</v>
      </c>
      <c r="D691" t="s">
        <v>307</v>
      </c>
      <c r="E691" s="1">
        <v>16415.25</v>
      </c>
      <c r="F691"/>
    </row>
    <row r="692" spans="1:6" hidden="1" x14ac:dyDescent="0.25">
      <c r="A692" s="7">
        <v>42736</v>
      </c>
      <c r="B692" t="s">
        <v>299</v>
      </c>
      <c r="C692" t="s">
        <v>308</v>
      </c>
      <c r="D692" t="s">
        <v>309</v>
      </c>
      <c r="E692" s="1">
        <v>83737.899999999994</v>
      </c>
      <c r="F692"/>
    </row>
    <row r="693" spans="1:6" hidden="1" x14ac:dyDescent="0.25">
      <c r="A693" s="7">
        <v>42736</v>
      </c>
      <c r="B693" t="s">
        <v>45</v>
      </c>
      <c r="C693" t="s">
        <v>310</v>
      </c>
      <c r="D693" t="s">
        <v>311</v>
      </c>
      <c r="E693" s="1">
        <v>4166.6499999999996</v>
      </c>
      <c r="F693"/>
    </row>
    <row r="694" spans="1:6" hidden="1" x14ac:dyDescent="0.25">
      <c r="A694" s="7">
        <v>42736</v>
      </c>
      <c r="B694" t="s">
        <v>45</v>
      </c>
      <c r="C694" t="s">
        <v>312</v>
      </c>
      <c r="D694" t="s">
        <v>313</v>
      </c>
      <c r="E694" s="1">
        <v>8.8000000000000007</v>
      </c>
      <c r="F694"/>
    </row>
    <row r="695" spans="1:6" hidden="1" x14ac:dyDescent="0.25">
      <c r="A695" s="7">
        <v>42736</v>
      </c>
      <c r="B695" t="s">
        <v>45</v>
      </c>
      <c r="C695" t="s">
        <v>314</v>
      </c>
      <c r="D695" t="s">
        <v>315</v>
      </c>
      <c r="E695" s="1">
        <v>31.9</v>
      </c>
      <c r="F695"/>
    </row>
    <row r="696" spans="1:6" hidden="1" x14ac:dyDescent="0.25">
      <c r="A696" s="7">
        <v>42736</v>
      </c>
      <c r="B696" t="s">
        <v>45</v>
      </c>
      <c r="C696" t="s">
        <v>316</v>
      </c>
      <c r="D696" t="s">
        <v>317</v>
      </c>
      <c r="E696" s="1">
        <v>486</v>
      </c>
      <c r="F696"/>
    </row>
    <row r="697" spans="1:6" hidden="1" x14ac:dyDescent="0.25">
      <c r="A697" s="7">
        <v>42736</v>
      </c>
      <c r="B697" t="s">
        <v>45</v>
      </c>
      <c r="C697" t="s">
        <v>318</v>
      </c>
      <c r="D697" t="s">
        <v>319</v>
      </c>
      <c r="E697" s="1">
        <v>16422.5</v>
      </c>
      <c r="F697"/>
    </row>
    <row r="698" spans="1:6" hidden="1" x14ac:dyDescent="0.25">
      <c r="A698" s="7">
        <v>42736</v>
      </c>
      <c r="B698" t="s">
        <v>45</v>
      </c>
      <c r="C698" t="s">
        <v>320</v>
      </c>
      <c r="D698" t="s">
        <v>321</v>
      </c>
      <c r="E698" s="1">
        <v>32050.95</v>
      </c>
      <c r="F698"/>
    </row>
    <row r="699" spans="1:6" hidden="1" x14ac:dyDescent="0.25">
      <c r="A699" s="7">
        <v>42736</v>
      </c>
      <c r="B699" t="s">
        <v>45</v>
      </c>
      <c r="C699" t="s">
        <v>322</v>
      </c>
      <c r="D699" t="s">
        <v>323</v>
      </c>
      <c r="E699" s="1">
        <v>28722.85</v>
      </c>
      <c r="F699"/>
    </row>
    <row r="700" spans="1:6" hidden="1" x14ac:dyDescent="0.25">
      <c r="A700" s="7">
        <v>42736</v>
      </c>
      <c r="B700" t="s">
        <v>45</v>
      </c>
      <c r="C700" t="s">
        <v>324</v>
      </c>
      <c r="D700" t="s">
        <v>325</v>
      </c>
      <c r="E700" s="1">
        <v>2472.1</v>
      </c>
      <c r="F700"/>
    </row>
    <row r="701" spans="1:6" hidden="1" x14ac:dyDescent="0.25">
      <c r="A701" s="7">
        <v>42736</v>
      </c>
      <c r="B701" t="s">
        <v>50</v>
      </c>
      <c r="C701" t="s">
        <v>326</v>
      </c>
      <c r="D701" t="s">
        <v>327</v>
      </c>
      <c r="E701" s="1">
        <v>64567.05</v>
      </c>
      <c r="F701"/>
    </row>
    <row r="702" spans="1:6" hidden="1" x14ac:dyDescent="0.25">
      <c r="A702" s="7">
        <v>42736</v>
      </c>
      <c r="B702" t="s">
        <v>50</v>
      </c>
      <c r="C702" t="s">
        <v>328</v>
      </c>
      <c r="D702" t="s">
        <v>329</v>
      </c>
      <c r="E702" s="1">
        <v>2162.15</v>
      </c>
      <c r="F702"/>
    </row>
    <row r="703" spans="1:6" hidden="1" x14ac:dyDescent="0.25">
      <c r="A703" s="7">
        <v>42736</v>
      </c>
      <c r="B703" t="s">
        <v>50</v>
      </c>
      <c r="C703" t="s">
        <v>330</v>
      </c>
      <c r="D703" t="s">
        <v>331</v>
      </c>
      <c r="E703" s="1">
        <v>13166.8</v>
      </c>
      <c r="F703"/>
    </row>
    <row r="704" spans="1:6" hidden="1" x14ac:dyDescent="0.25">
      <c r="A704" s="7">
        <v>42736</v>
      </c>
      <c r="B704" t="s">
        <v>56</v>
      </c>
      <c r="C704" t="s">
        <v>332</v>
      </c>
      <c r="D704" t="s">
        <v>333</v>
      </c>
      <c r="E704" s="1">
        <v>270407.45</v>
      </c>
      <c r="F704"/>
    </row>
    <row r="705" spans="1:6" hidden="1" x14ac:dyDescent="0.25">
      <c r="A705" s="7">
        <v>42736</v>
      </c>
      <c r="B705" t="s">
        <v>56</v>
      </c>
      <c r="C705" t="s">
        <v>334</v>
      </c>
      <c r="D705" t="s">
        <v>335</v>
      </c>
      <c r="E705" s="1">
        <v>13102.8</v>
      </c>
      <c r="F705"/>
    </row>
    <row r="706" spans="1:6" hidden="1" x14ac:dyDescent="0.25">
      <c r="A706" s="7">
        <v>42736</v>
      </c>
      <c r="B706" t="s">
        <v>56</v>
      </c>
      <c r="C706" t="s">
        <v>336</v>
      </c>
      <c r="D706" t="s">
        <v>337</v>
      </c>
      <c r="E706" s="1">
        <v>27146.55</v>
      </c>
      <c r="F706"/>
    </row>
    <row r="707" spans="1:6" hidden="1" x14ac:dyDescent="0.25">
      <c r="A707" s="7">
        <v>42736</v>
      </c>
      <c r="B707" t="s">
        <v>56</v>
      </c>
      <c r="C707" t="s">
        <v>51</v>
      </c>
      <c r="D707" t="s">
        <v>338</v>
      </c>
      <c r="E707" s="1">
        <v>182776.7</v>
      </c>
      <c r="F707"/>
    </row>
    <row r="708" spans="1:6" hidden="1" x14ac:dyDescent="0.25">
      <c r="A708" s="7">
        <v>42736</v>
      </c>
      <c r="B708" t="s">
        <v>56</v>
      </c>
      <c r="C708" t="s">
        <v>48</v>
      </c>
      <c r="D708" t="s">
        <v>339</v>
      </c>
      <c r="E708" s="1">
        <v>20515.400000000001</v>
      </c>
      <c r="F708"/>
    </row>
    <row r="709" spans="1:6" hidden="1" x14ac:dyDescent="0.25">
      <c r="A709" s="7">
        <v>42736</v>
      </c>
      <c r="B709" t="s">
        <v>56</v>
      </c>
      <c r="C709" t="s">
        <v>57</v>
      </c>
      <c r="D709" t="s">
        <v>340</v>
      </c>
      <c r="E709" s="1">
        <v>99427.3</v>
      </c>
      <c r="F709"/>
    </row>
    <row r="710" spans="1:6" hidden="1" x14ac:dyDescent="0.25">
      <c r="A710" s="7">
        <v>42736</v>
      </c>
      <c r="B710" t="s">
        <v>341</v>
      </c>
      <c r="C710" t="s">
        <v>342</v>
      </c>
      <c r="D710" t="s">
        <v>343</v>
      </c>
      <c r="E710" s="1">
        <v>3530.35</v>
      </c>
      <c r="F710"/>
    </row>
    <row r="711" spans="1:6" hidden="1" x14ac:dyDescent="0.25">
      <c r="A711" s="7">
        <v>42736</v>
      </c>
      <c r="B711" t="s">
        <v>344</v>
      </c>
      <c r="C711" t="s">
        <v>345</v>
      </c>
      <c r="D711" t="s">
        <v>346</v>
      </c>
      <c r="E711" s="1">
        <v>832</v>
      </c>
      <c r="F711"/>
    </row>
    <row r="712" spans="1:6" hidden="1" x14ac:dyDescent="0.25">
      <c r="A712" s="7">
        <v>42736</v>
      </c>
      <c r="B712" t="s">
        <v>344</v>
      </c>
      <c r="C712" t="s">
        <v>347</v>
      </c>
      <c r="D712" t="s">
        <v>348</v>
      </c>
      <c r="E712" s="1">
        <v>14742.3</v>
      </c>
      <c r="F712"/>
    </row>
    <row r="713" spans="1:6" hidden="1" x14ac:dyDescent="0.25">
      <c r="A713" s="7">
        <v>42736</v>
      </c>
      <c r="B713" t="s">
        <v>349</v>
      </c>
      <c r="C713" t="s">
        <v>350</v>
      </c>
      <c r="D713" t="s">
        <v>351</v>
      </c>
      <c r="E713" s="1">
        <v>7837.55</v>
      </c>
      <c r="F713"/>
    </row>
    <row r="714" spans="1:6" hidden="1" x14ac:dyDescent="0.25">
      <c r="A714" s="7">
        <v>42736</v>
      </c>
      <c r="B714" t="s">
        <v>349</v>
      </c>
      <c r="C714" t="s">
        <v>352</v>
      </c>
      <c r="D714" t="s">
        <v>353</v>
      </c>
      <c r="E714" s="1">
        <v>65657.3</v>
      </c>
      <c r="F714"/>
    </row>
    <row r="715" spans="1:6" hidden="1" x14ac:dyDescent="0.25">
      <c r="A715" s="7">
        <v>42736</v>
      </c>
      <c r="B715" t="s">
        <v>354</v>
      </c>
      <c r="C715" t="s">
        <v>355</v>
      </c>
      <c r="D715" t="s">
        <v>356</v>
      </c>
      <c r="E715" s="1">
        <v>43515.35</v>
      </c>
      <c r="F715"/>
    </row>
    <row r="716" spans="1:6" hidden="1" x14ac:dyDescent="0.25">
      <c r="A716" s="7">
        <v>42736</v>
      </c>
      <c r="B716" t="s">
        <v>357</v>
      </c>
      <c r="C716" t="s">
        <v>358</v>
      </c>
      <c r="D716" t="s">
        <v>359</v>
      </c>
      <c r="E716" s="1">
        <v>543.79999999999995</v>
      </c>
      <c r="F716"/>
    </row>
    <row r="717" spans="1:6" hidden="1" x14ac:dyDescent="0.25">
      <c r="A717" s="7">
        <v>42736</v>
      </c>
      <c r="B717" t="s">
        <v>360</v>
      </c>
      <c r="C717" t="s">
        <v>361</v>
      </c>
      <c r="D717" t="s">
        <v>362</v>
      </c>
      <c r="E717" s="1">
        <v>205993.1</v>
      </c>
      <c r="F717"/>
    </row>
    <row r="718" spans="1:6" hidden="1" x14ac:dyDescent="0.25">
      <c r="A718" s="7">
        <v>42746</v>
      </c>
      <c r="B718" t="s">
        <v>45</v>
      </c>
      <c r="C718" t="s">
        <v>363</v>
      </c>
      <c r="D718" t="s">
        <v>364</v>
      </c>
      <c r="E718" s="1">
        <v>27694</v>
      </c>
      <c r="F718"/>
    </row>
    <row r="719" spans="1:6" hidden="1" x14ac:dyDescent="0.25">
      <c r="A719" s="7">
        <v>42746</v>
      </c>
      <c r="B719" t="s">
        <v>50</v>
      </c>
      <c r="C719" t="s">
        <v>365</v>
      </c>
      <c r="D719" t="s">
        <v>366</v>
      </c>
      <c r="E719" s="1">
        <v>75035.850000000006</v>
      </c>
      <c r="F719"/>
    </row>
    <row r="720" spans="1:6" hidden="1" x14ac:dyDescent="0.25">
      <c r="A720" s="7">
        <v>42759</v>
      </c>
      <c r="B720" t="s">
        <v>45</v>
      </c>
      <c r="C720" t="s">
        <v>367</v>
      </c>
      <c r="D720" t="s">
        <v>368</v>
      </c>
      <c r="E720" s="1">
        <v>88068.7</v>
      </c>
      <c r="F720"/>
    </row>
    <row r="721" spans="1:6" hidden="1" x14ac:dyDescent="0.25">
      <c r="A721" s="7">
        <v>42759</v>
      </c>
      <c r="B721" t="s">
        <v>45</v>
      </c>
      <c r="C721" t="s">
        <v>369</v>
      </c>
      <c r="D721" t="s">
        <v>370</v>
      </c>
      <c r="E721" s="1">
        <v>25000</v>
      </c>
      <c r="F721"/>
    </row>
    <row r="722" spans="1:6" hidden="1" x14ac:dyDescent="0.25">
      <c r="A722" s="7">
        <v>42759</v>
      </c>
      <c r="B722" t="s">
        <v>371</v>
      </c>
      <c r="C722" t="s">
        <v>372</v>
      </c>
      <c r="D722" t="s">
        <v>373</v>
      </c>
      <c r="E722" s="1">
        <v>31622.400000000001</v>
      </c>
      <c r="F722"/>
    </row>
    <row r="723" spans="1:6" hidden="1" x14ac:dyDescent="0.25">
      <c r="A723" s="7">
        <v>42760</v>
      </c>
      <c r="B723" t="s">
        <v>341</v>
      </c>
      <c r="C723" t="s">
        <v>59</v>
      </c>
      <c r="D723" t="s">
        <v>374</v>
      </c>
      <c r="E723" s="1">
        <v>17.55</v>
      </c>
      <c r="F723"/>
    </row>
    <row r="724" spans="1:6" hidden="1" x14ac:dyDescent="0.25">
      <c r="A724" s="7">
        <v>42765</v>
      </c>
      <c r="B724" t="s">
        <v>344</v>
      </c>
      <c r="C724" t="s">
        <v>375</v>
      </c>
      <c r="D724" t="s">
        <v>376</v>
      </c>
      <c r="E724" s="1">
        <v>9033.25</v>
      </c>
      <c r="F724"/>
    </row>
    <row r="725" spans="1:6" hidden="1" x14ac:dyDescent="0.25">
      <c r="A725" s="7">
        <v>42765</v>
      </c>
      <c r="B725" t="s">
        <v>344</v>
      </c>
      <c r="C725" t="s">
        <v>377</v>
      </c>
      <c r="D725" t="s">
        <v>378</v>
      </c>
      <c r="E725" s="1">
        <v>24884.65</v>
      </c>
      <c r="F725"/>
    </row>
    <row r="726" spans="1:6" hidden="1" x14ac:dyDescent="0.25">
      <c r="A726" s="7">
        <v>42786</v>
      </c>
      <c r="B726" t="s">
        <v>379</v>
      </c>
      <c r="C726" t="s">
        <v>380</v>
      </c>
      <c r="D726" t="s">
        <v>381</v>
      </c>
      <c r="E726" s="1">
        <v>2834.25</v>
      </c>
      <c r="F726"/>
    </row>
    <row r="727" spans="1:6" hidden="1" x14ac:dyDescent="0.25">
      <c r="A727" s="7">
        <v>42787</v>
      </c>
      <c r="B727" t="s">
        <v>382</v>
      </c>
      <c r="C727" t="s">
        <v>383</v>
      </c>
      <c r="D727" t="s">
        <v>384</v>
      </c>
      <c r="E727" s="1">
        <v>4620.25</v>
      </c>
      <c r="F727"/>
    </row>
    <row r="728" spans="1:6" hidden="1" x14ac:dyDescent="0.25">
      <c r="A728" s="7">
        <v>42787</v>
      </c>
      <c r="B728" t="s">
        <v>382</v>
      </c>
      <c r="C728" t="s">
        <v>385</v>
      </c>
      <c r="D728" t="s">
        <v>386</v>
      </c>
      <c r="E728" s="1">
        <v>2764.8</v>
      </c>
      <c r="F728"/>
    </row>
    <row r="729" spans="1:6" hidden="1" x14ac:dyDescent="0.25">
      <c r="A729" s="7">
        <v>42788</v>
      </c>
      <c r="B729" t="s">
        <v>382</v>
      </c>
      <c r="C729" t="s">
        <v>387</v>
      </c>
      <c r="D729" t="s">
        <v>388</v>
      </c>
      <c r="E729" s="1">
        <v>2700</v>
      </c>
      <c r="F729"/>
    </row>
    <row r="730" spans="1:6" hidden="1" x14ac:dyDescent="0.25">
      <c r="A730" s="7">
        <v>42788</v>
      </c>
      <c r="B730" t="s">
        <v>382</v>
      </c>
      <c r="C730" t="s">
        <v>389</v>
      </c>
      <c r="D730" t="s">
        <v>390</v>
      </c>
      <c r="E730" s="1">
        <v>30</v>
      </c>
    </row>
    <row r="731" spans="1:6" hidden="1" x14ac:dyDescent="0.25">
      <c r="A731" s="7">
        <v>42788</v>
      </c>
      <c r="B731" t="s">
        <v>382</v>
      </c>
      <c r="C731" t="s">
        <v>391</v>
      </c>
      <c r="D731" t="s">
        <v>392</v>
      </c>
      <c r="E731" s="1">
        <v>46.2</v>
      </c>
    </row>
    <row r="732" spans="1:6" hidden="1" x14ac:dyDescent="0.25">
      <c r="A732" s="7">
        <v>42793</v>
      </c>
      <c r="B732" t="s">
        <v>382</v>
      </c>
      <c r="C732" t="s">
        <v>393</v>
      </c>
      <c r="D732" t="s">
        <v>394</v>
      </c>
      <c r="E732" s="1">
        <v>6500</v>
      </c>
      <c r="F732"/>
    </row>
    <row r="733" spans="1:6" hidden="1" x14ac:dyDescent="0.25">
      <c r="A733" s="7">
        <v>42794</v>
      </c>
      <c r="B733" t="s">
        <v>382</v>
      </c>
      <c r="C733" t="s">
        <v>395</v>
      </c>
      <c r="D733" t="s">
        <v>396</v>
      </c>
      <c r="E733" s="1">
        <v>1274</v>
      </c>
      <c r="F733" s="3"/>
    </row>
    <row r="734" spans="1:6" hidden="1" x14ac:dyDescent="0.25">
      <c r="A734" s="7">
        <v>42794</v>
      </c>
      <c r="B734" t="s">
        <v>397</v>
      </c>
      <c r="C734" t="s">
        <v>398</v>
      </c>
      <c r="D734" t="s">
        <v>399</v>
      </c>
      <c r="E734" s="1">
        <v>1850</v>
      </c>
      <c r="F734"/>
    </row>
    <row r="735" spans="1:6" hidden="1" x14ac:dyDescent="0.25">
      <c r="A735" s="7">
        <v>42801</v>
      </c>
      <c r="B735" t="s">
        <v>400</v>
      </c>
      <c r="C735" t="s">
        <v>401</v>
      </c>
      <c r="D735" t="s">
        <v>402</v>
      </c>
      <c r="E735" s="1">
        <v>3110.4</v>
      </c>
      <c r="F735"/>
    </row>
    <row r="736" spans="1:6" hidden="1" x14ac:dyDescent="0.25">
      <c r="A736" s="7">
        <v>42801</v>
      </c>
      <c r="B736" t="s">
        <v>403</v>
      </c>
      <c r="C736" t="s">
        <v>404</v>
      </c>
      <c r="D736" t="s">
        <v>405</v>
      </c>
      <c r="E736" s="1">
        <v>47.1</v>
      </c>
      <c r="F736"/>
    </row>
    <row r="737" spans="1:6" hidden="1" x14ac:dyDescent="0.25">
      <c r="A737" s="7">
        <v>42801</v>
      </c>
      <c r="B737" t="s">
        <v>119</v>
      </c>
      <c r="C737" t="s">
        <v>406</v>
      </c>
      <c r="D737" t="s">
        <v>407</v>
      </c>
      <c r="E737" s="1">
        <v>18353.45</v>
      </c>
      <c r="F737"/>
    </row>
    <row r="738" spans="1:6" hidden="1" x14ac:dyDescent="0.25">
      <c r="A738" s="7">
        <v>42804</v>
      </c>
      <c r="B738" t="s">
        <v>400</v>
      </c>
      <c r="C738" t="s">
        <v>410</v>
      </c>
      <c r="D738" t="s">
        <v>411</v>
      </c>
      <c r="E738" s="1">
        <v>1481.75</v>
      </c>
      <c r="F738"/>
    </row>
    <row r="739" spans="1:6" hidden="1" x14ac:dyDescent="0.25">
      <c r="A739" s="7">
        <v>42808</v>
      </c>
      <c r="B739" t="s">
        <v>400</v>
      </c>
      <c r="C739" t="s">
        <v>412</v>
      </c>
      <c r="D739" t="s">
        <v>413</v>
      </c>
      <c r="E739" s="1">
        <v>45648.9</v>
      </c>
      <c r="F739"/>
    </row>
    <row r="740" spans="1:6" hidden="1" x14ac:dyDescent="0.25">
      <c r="A740" s="7">
        <v>42808</v>
      </c>
      <c r="B740" t="s">
        <v>400</v>
      </c>
      <c r="C740" t="s">
        <v>414</v>
      </c>
      <c r="D740" t="s">
        <v>415</v>
      </c>
      <c r="E740" s="1">
        <v>620.9</v>
      </c>
      <c r="F740"/>
    </row>
    <row r="741" spans="1:6" hidden="1" x14ac:dyDescent="0.25">
      <c r="A741" s="7">
        <v>42809</v>
      </c>
      <c r="B741" t="s">
        <v>400</v>
      </c>
      <c r="C741" t="s">
        <v>416</v>
      </c>
      <c r="D741" s="18" t="s">
        <v>417</v>
      </c>
      <c r="E741" s="1">
        <v>3888</v>
      </c>
      <c r="F741"/>
    </row>
    <row r="742" spans="1:6" hidden="1" x14ac:dyDescent="0.25">
      <c r="A742" s="7">
        <v>42809</v>
      </c>
      <c r="B742" t="s">
        <v>400</v>
      </c>
      <c r="C742" t="s">
        <v>418</v>
      </c>
      <c r="D742" t="s">
        <v>419</v>
      </c>
      <c r="E742" s="1">
        <v>1680</v>
      </c>
      <c r="F742"/>
    </row>
    <row r="743" spans="1:6" hidden="1" x14ac:dyDescent="0.25">
      <c r="A743" s="7">
        <v>42809</v>
      </c>
      <c r="B743" t="s">
        <v>400</v>
      </c>
      <c r="C743" t="s">
        <v>420</v>
      </c>
      <c r="D743" t="s">
        <v>421</v>
      </c>
      <c r="E743" s="1">
        <v>1300</v>
      </c>
      <c r="F743"/>
    </row>
    <row r="744" spans="1:6" hidden="1" x14ac:dyDescent="0.25">
      <c r="A744" s="7">
        <v>42816</v>
      </c>
      <c r="B744" t="s">
        <v>270</v>
      </c>
      <c r="C744" t="s">
        <v>422</v>
      </c>
      <c r="D744" t="s">
        <v>423</v>
      </c>
      <c r="E744" s="1">
        <v>55.9</v>
      </c>
      <c r="F744"/>
    </row>
    <row r="745" spans="1:6" hidden="1" x14ac:dyDescent="0.25">
      <c r="A745" s="7">
        <v>42818</v>
      </c>
      <c r="B745" t="s">
        <v>400</v>
      </c>
      <c r="C745" t="s">
        <v>424</v>
      </c>
      <c r="D745" t="s">
        <v>425</v>
      </c>
      <c r="E745" s="1">
        <v>88068.7</v>
      </c>
      <c r="F745"/>
    </row>
    <row r="746" spans="1:6" hidden="1" x14ac:dyDescent="0.25">
      <c r="A746" s="7">
        <v>42821</v>
      </c>
      <c r="B746" t="s">
        <v>426</v>
      </c>
      <c r="C746" t="s">
        <v>427</v>
      </c>
      <c r="D746" t="s">
        <v>428</v>
      </c>
      <c r="E746" s="1">
        <v>625.33000000000004</v>
      </c>
      <c r="F746"/>
    </row>
    <row r="747" spans="1:6" hidden="1" x14ac:dyDescent="0.25">
      <c r="A747" s="7">
        <v>42824</v>
      </c>
      <c r="B747" t="s">
        <v>270</v>
      </c>
      <c r="C747" t="s">
        <v>429</v>
      </c>
      <c r="D747" t="s">
        <v>430</v>
      </c>
      <c r="E747" s="1">
        <v>7700</v>
      </c>
      <c r="F747"/>
    </row>
    <row r="748" spans="1:6" hidden="1" x14ac:dyDescent="0.25">
      <c r="A748" s="7">
        <v>42825</v>
      </c>
      <c r="B748" t="s">
        <v>112</v>
      </c>
      <c r="C748" t="s">
        <v>431</v>
      </c>
      <c r="D748" t="s">
        <v>432</v>
      </c>
      <c r="E748" s="1">
        <v>117.45</v>
      </c>
      <c r="F748"/>
    </row>
    <row r="749" spans="1:6" hidden="1" x14ac:dyDescent="0.25">
      <c r="A749" s="7">
        <v>42830</v>
      </c>
      <c r="B749" t="s">
        <v>433</v>
      </c>
      <c r="C749" t="s">
        <v>62</v>
      </c>
      <c r="D749" t="s">
        <v>434</v>
      </c>
      <c r="E749" s="1">
        <v>1085.4000000000001</v>
      </c>
      <c r="F749"/>
    </row>
    <row r="750" spans="1:6" hidden="1" x14ac:dyDescent="0.25">
      <c r="A750" s="7">
        <v>42843</v>
      </c>
      <c r="B750" t="s">
        <v>435</v>
      </c>
      <c r="C750" t="s">
        <v>436</v>
      </c>
      <c r="D750" t="s">
        <v>437</v>
      </c>
      <c r="E750" s="1">
        <v>811.1</v>
      </c>
      <c r="F750"/>
    </row>
    <row r="751" spans="1:6" hidden="1" x14ac:dyDescent="0.25">
      <c r="A751" s="7">
        <v>42860</v>
      </c>
      <c r="B751" t="s">
        <v>61</v>
      </c>
      <c r="C751" t="s">
        <v>438</v>
      </c>
      <c r="D751" t="s">
        <v>439</v>
      </c>
      <c r="E751" s="1">
        <v>4100</v>
      </c>
      <c r="F751"/>
    </row>
    <row r="752" spans="1:6" hidden="1" x14ac:dyDescent="0.25">
      <c r="A752" s="7">
        <v>42865</v>
      </c>
      <c r="B752" t="s">
        <v>440</v>
      </c>
      <c r="C752" t="s">
        <v>441</v>
      </c>
      <c r="D752" t="s">
        <v>442</v>
      </c>
      <c r="E752" s="1">
        <v>4257.25</v>
      </c>
      <c r="F752"/>
    </row>
    <row r="753" spans="1:6" hidden="1" x14ac:dyDescent="0.25">
      <c r="A753" s="7">
        <v>42871</v>
      </c>
      <c r="B753" t="s">
        <v>286</v>
      </c>
      <c r="C753" t="s">
        <v>287</v>
      </c>
      <c r="D753" t="s">
        <v>288</v>
      </c>
      <c r="E753" s="1">
        <v>585.85</v>
      </c>
      <c r="F753"/>
    </row>
    <row r="754" spans="1:6" hidden="1" x14ac:dyDescent="0.25">
      <c r="A754" s="7">
        <v>42874</v>
      </c>
      <c r="B754" t="s">
        <v>61</v>
      </c>
      <c r="C754" t="s">
        <v>443</v>
      </c>
      <c r="D754" t="s">
        <v>444</v>
      </c>
      <c r="E754" s="1">
        <v>2160</v>
      </c>
      <c r="F754"/>
    </row>
    <row r="755" spans="1:6" hidden="1" x14ac:dyDescent="0.25">
      <c r="A755" s="7">
        <v>42884</v>
      </c>
      <c r="B755" t="s">
        <v>142</v>
      </c>
      <c r="C755" t="s">
        <v>445</v>
      </c>
      <c r="D755" t="s">
        <v>446</v>
      </c>
      <c r="E755" s="1">
        <v>7000</v>
      </c>
      <c r="F755"/>
    </row>
    <row r="756" spans="1:6" hidden="1" x14ac:dyDescent="0.25">
      <c r="A756" s="7">
        <v>42885</v>
      </c>
      <c r="B756" t="s">
        <v>61</v>
      </c>
      <c r="C756" t="s">
        <v>447</v>
      </c>
      <c r="D756" t="s">
        <v>448</v>
      </c>
      <c r="E756" s="1">
        <v>60000</v>
      </c>
      <c r="F756"/>
    </row>
    <row r="757" spans="1:6" hidden="1" x14ac:dyDescent="0.25">
      <c r="A757" s="7">
        <v>42885</v>
      </c>
      <c r="B757" t="s">
        <v>449</v>
      </c>
      <c r="C757" t="s">
        <v>450</v>
      </c>
      <c r="D757" t="s">
        <v>451</v>
      </c>
      <c r="E757" s="1">
        <v>24061.599999999999</v>
      </c>
      <c r="F757"/>
    </row>
    <row r="758" spans="1:6" hidden="1" x14ac:dyDescent="0.25">
      <c r="A758" s="7">
        <v>42886</v>
      </c>
      <c r="B758" t="s">
        <v>440</v>
      </c>
      <c r="C758" t="s">
        <v>453</v>
      </c>
      <c r="D758" t="s">
        <v>454</v>
      </c>
      <c r="E758" s="1">
        <v>15162.95</v>
      </c>
      <c r="F758"/>
    </row>
    <row r="759" spans="1:6" hidden="1" x14ac:dyDescent="0.25">
      <c r="A759" s="7">
        <v>42889</v>
      </c>
      <c r="B759" t="s">
        <v>455</v>
      </c>
      <c r="C759" t="s">
        <v>456</v>
      </c>
      <c r="D759" t="s">
        <v>457</v>
      </c>
      <c r="E759" s="1">
        <v>1870.5</v>
      </c>
      <c r="F759"/>
    </row>
    <row r="760" spans="1:6" hidden="1" x14ac:dyDescent="0.25">
      <c r="A760" s="7">
        <v>42898</v>
      </c>
      <c r="B760" t="s">
        <v>455</v>
      </c>
      <c r="C760" t="s">
        <v>458</v>
      </c>
      <c r="D760" t="s">
        <v>459</v>
      </c>
      <c r="E760" s="1">
        <v>11188.8</v>
      </c>
      <c r="F760"/>
    </row>
    <row r="761" spans="1:6" hidden="1" x14ac:dyDescent="0.25">
      <c r="A761" s="7">
        <v>42908</v>
      </c>
      <c r="B761" t="s">
        <v>463</v>
      </c>
      <c r="C761" t="s">
        <v>464</v>
      </c>
      <c r="D761" t="s">
        <v>465</v>
      </c>
      <c r="E761" s="1">
        <v>100</v>
      </c>
      <c r="F761"/>
    </row>
    <row r="762" spans="1:6" hidden="1" x14ac:dyDescent="0.25">
      <c r="A762" s="7">
        <v>42913</v>
      </c>
      <c r="B762" t="s">
        <v>289</v>
      </c>
      <c r="C762" t="s">
        <v>290</v>
      </c>
      <c r="D762" t="s">
        <v>291</v>
      </c>
      <c r="E762" s="1">
        <v>1215</v>
      </c>
      <c r="F762"/>
    </row>
    <row r="763" spans="1:6" hidden="1" x14ac:dyDescent="0.25">
      <c r="A763" s="7">
        <v>42915</v>
      </c>
      <c r="B763" t="s">
        <v>180</v>
      </c>
      <c r="C763" t="s">
        <v>466</v>
      </c>
      <c r="D763" t="s">
        <v>467</v>
      </c>
      <c r="E763" s="1">
        <v>1715</v>
      </c>
      <c r="F763"/>
    </row>
    <row r="764" spans="1:6" hidden="1" x14ac:dyDescent="0.25">
      <c r="A764" s="7">
        <v>42916</v>
      </c>
      <c r="B764" t="s">
        <v>468</v>
      </c>
      <c r="C764" t="s">
        <v>469</v>
      </c>
      <c r="D764" t="s">
        <v>470</v>
      </c>
      <c r="E764" s="1">
        <v>1279.2</v>
      </c>
      <c r="F764"/>
    </row>
    <row r="765" spans="1:6" hidden="1" x14ac:dyDescent="0.25">
      <c r="A765" s="7">
        <v>42916</v>
      </c>
      <c r="B765" t="s">
        <v>180</v>
      </c>
      <c r="C765" t="s">
        <v>471</v>
      </c>
      <c r="D765" t="s">
        <v>472</v>
      </c>
      <c r="E765" s="1">
        <v>2109.65</v>
      </c>
      <c r="F765"/>
    </row>
    <row r="766" spans="1:6" hidden="1" x14ac:dyDescent="0.25">
      <c r="A766" s="7">
        <v>42922</v>
      </c>
      <c r="B766" t="s">
        <v>199</v>
      </c>
      <c r="C766" t="s">
        <v>473</v>
      </c>
      <c r="D766" t="s">
        <v>474</v>
      </c>
      <c r="E766" s="1">
        <v>2074.6999999999998</v>
      </c>
      <c r="F766"/>
    </row>
    <row r="767" spans="1:6" hidden="1" x14ac:dyDescent="0.25">
      <c r="A767" s="7">
        <v>42922</v>
      </c>
      <c r="B767" t="s">
        <v>199</v>
      </c>
      <c r="C767" t="s">
        <v>477</v>
      </c>
      <c r="D767" t="s">
        <v>478</v>
      </c>
      <c r="E767" s="1">
        <v>743.1</v>
      </c>
      <c r="F767"/>
    </row>
    <row r="768" spans="1:6" hidden="1" x14ac:dyDescent="0.25">
      <c r="A768" s="7">
        <v>42926</v>
      </c>
      <c r="B768" t="s">
        <v>479</v>
      </c>
      <c r="C768" t="s">
        <v>480</v>
      </c>
      <c r="D768" t="s">
        <v>481</v>
      </c>
      <c r="E768" s="1">
        <v>1413</v>
      </c>
      <c r="F768"/>
    </row>
    <row r="769" spans="1:6" hidden="1" x14ac:dyDescent="0.25">
      <c r="A769" s="7">
        <v>42941</v>
      </c>
      <c r="B769" t="s">
        <v>482</v>
      </c>
      <c r="C769" t="s">
        <v>483</v>
      </c>
      <c r="D769" t="s">
        <v>484</v>
      </c>
      <c r="E769" s="1">
        <v>18000</v>
      </c>
      <c r="F769"/>
    </row>
    <row r="770" spans="1:6" hidden="1" x14ac:dyDescent="0.25">
      <c r="A770" s="7">
        <v>42942</v>
      </c>
      <c r="B770" t="s">
        <v>485</v>
      </c>
      <c r="C770" t="s">
        <v>486</v>
      </c>
      <c r="D770" t="s">
        <v>487</v>
      </c>
      <c r="E770" s="1">
        <v>950</v>
      </c>
      <c r="F770"/>
    </row>
    <row r="771" spans="1:6" hidden="1" x14ac:dyDescent="0.25">
      <c r="A771" s="7">
        <v>42947</v>
      </c>
      <c r="B771" t="s">
        <v>485</v>
      </c>
      <c r="C771" t="s">
        <v>488</v>
      </c>
      <c r="D771" t="s">
        <v>402</v>
      </c>
      <c r="E771" s="1">
        <v>1944</v>
      </c>
      <c r="F771"/>
    </row>
    <row r="772" spans="1:6" hidden="1" x14ac:dyDescent="0.25">
      <c r="A772" s="7">
        <v>42947</v>
      </c>
      <c r="B772" t="s">
        <v>485</v>
      </c>
      <c r="C772" t="s">
        <v>489</v>
      </c>
      <c r="D772" t="s">
        <v>402</v>
      </c>
      <c r="E772" s="1">
        <v>1058.4000000000001</v>
      </c>
      <c r="F772"/>
    </row>
    <row r="773" spans="1:6" hidden="1" x14ac:dyDescent="0.25">
      <c r="A773" s="7">
        <v>42947</v>
      </c>
      <c r="B773" t="s">
        <v>485</v>
      </c>
      <c r="C773" t="s">
        <v>490</v>
      </c>
      <c r="D773" t="s">
        <v>402</v>
      </c>
      <c r="E773" s="1">
        <v>1760.4</v>
      </c>
      <c r="F773"/>
    </row>
    <row r="774" spans="1:6" hidden="1" x14ac:dyDescent="0.25">
      <c r="A774" s="7">
        <v>42947</v>
      </c>
      <c r="B774" t="s">
        <v>485</v>
      </c>
      <c r="C774" t="s">
        <v>491</v>
      </c>
      <c r="D774" t="s">
        <v>402</v>
      </c>
      <c r="E774" s="1">
        <v>2041.2</v>
      </c>
      <c r="F774"/>
    </row>
    <row r="775" spans="1:6" hidden="1" x14ac:dyDescent="0.25">
      <c r="A775" s="7">
        <v>42947</v>
      </c>
      <c r="B775" t="s">
        <v>122</v>
      </c>
      <c r="C775" t="s">
        <v>492</v>
      </c>
      <c r="D775" t="s">
        <v>493</v>
      </c>
      <c r="E775" s="1">
        <v>410.4</v>
      </c>
      <c r="F775"/>
    </row>
    <row r="776" spans="1:6" hidden="1" x14ac:dyDescent="0.25">
      <c r="A776" s="7">
        <v>42950</v>
      </c>
      <c r="B776" t="s">
        <v>494</v>
      </c>
      <c r="C776" t="s">
        <v>495</v>
      </c>
      <c r="D776" t="s">
        <v>496</v>
      </c>
      <c r="E776" s="1">
        <v>1292.8</v>
      </c>
      <c r="F776"/>
    </row>
    <row r="777" spans="1:6" hidden="1" x14ac:dyDescent="0.25">
      <c r="A777" s="7">
        <v>42950</v>
      </c>
      <c r="B777" t="s">
        <v>494</v>
      </c>
      <c r="C777" t="s">
        <v>497</v>
      </c>
      <c r="D777" t="s">
        <v>498</v>
      </c>
      <c r="E777" s="1">
        <v>117.05</v>
      </c>
      <c r="F777"/>
    </row>
    <row r="778" spans="1:6" hidden="1" x14ac:dyDescent="0.25">
      <c r="A778" s="7">
        <v>42964</v>
      </c>
      <c r="B778" t="s">
        <v>494</v>
      </c>
      <c r="C778" t="s">
        <v>499</v>
      </c>
      <c r="D778" t="s">
        <v>500</v>
      </c>
      <c r="E778" s="1">
        <v>1118.0999999999999</v>
      </c>
      <c r="F778"/>
    </row>
    <row r="779" spans="1:6" hidden="1" x14ac:dyDescent="0.25">
      <c r="A779" s="7">
        <v>42968</v>
      </c>
      <c r="B779" t="s">
        <v>494</v>
      </c>
      <c r="C779" t="s">
        <v>501</v>
      </c>
      <c r="D779" t="s">
        <v>502</v>
      </c>
      <c r="E779" s="1">
        <v>2184</v>
      </c>
      <c r="F779"/>
    </row>
    <row r="780" spans="1:6" hidden="1" x14ac:dyDescent="0.25">
      <c r="A780" s="7">
        <v>42971</v>
      </c>
      <c r="B780" t="s">
        <v>503</v>
      </c>
      <c r="C780" t="s">
        <v>504</v>
      </c>
      <c r="D780" t="s">
        <v>505</v>
      </c>
      <c r="E780" s="1">
        <v>425</v>
      </c>
      <c r="F780"/>
    </row>
    <row r="781" spans="1:6" hidden="1" x14ac:dyDescent="0.25">
      <c r="A781" s="7">
        <v>42971</v>
      </c>
      <c r="B781" t="s">
        <v>503</v>
      </c>
      <c r="C781" t="s">
        <v>506</v>
      </c>
      <c r="D781" t="s">
        <v>507</v>
      </c>
      <c r="E781" s="1">
        <v>4000</v>
      </c>
      <c r="F781"/>
    </row>
    <row r="782" spans="1:6" hidden="1" x14ac:dyDescent="0.25">
      <c r="A782" s="7">
        <v>42976</v>
      </c>
      <c r="B782" t="s">
        <v>503</v>
      </c>
      <c r="C782" t="s">
        <v>508</v>
      </c>
      <c r="D782" t="s">
        <v>509</v>
      </c>
      <c r="E782" s="1">
        <v>4970</v>
      </c>
      <c r="F782"/>
    </row>
    <row r="783" spans="1:6" hidden="1" x14ac:dyDescent="0.25">
      <c r="A783" s="7">
        <v>42978</v>
      </c>
      <c r="B783" t="s">
        <v>503</v>
      </c>
      <c r="C783" t="s">
        <v>510</v>
      </c>
      <c r="D783" t="s">
        <v>511</v>
      </c>
      <c r="E783" s="1">
        <v>985</v>
      </c>
      <c r="F783"/>
    </row>
    <row r="784" spans="1:6" hidden="1" x14ac:dyDescent="0.25">
      <c r="A784" s="7">
        <v>42979</v>
      </c>
      <c r="B784" t="s">
        <v>98</v>
      </c>
      <c r="C784" t="s">
        <v>512</v>
      </c>
      <c r="D784" t="s">
        <v>513</v>
      </c>
      <c r="E784" s="1">
        <v>2500</v>
      </c>
      <c r="F784"/>
    </row>
    <row r="785" spans="1:6" hidden="1" x14ac:dyDescent="0.25">
      <c r="A785" s="7">
        <v>42984</v>
      </c>
      <c r="B785" t="s">
        <v>98</v>
      </c>
      <c r="C785" t="s">
        <v>514</v>
      </c>
      <c r="D785" t="s">
        <v>515</v>
      </c>
      <c r="E785" s="1">
        <v>544.29999999999995</v>
      </c>
      <c r="F785"/>
    </row>
    <row r="786" spans="1:6" hidden="1" x14ac:dyDescent="0.25">
      <c r="A786" s="7">
        <v>42989</v>
      </c>
      <c r="B786" t="s">
        <v>98</v>
      </c>
      <c r="C786" t="s">
        <v>516</v>
      </c>
      <c r="D786" t="s">
        <v>517</v>
      </c>
      <c r="E786" s="1">
        <v>1058.4000000000001</v>
      </c>
      <c r="F786"/>
    </row>
    <row r="787" spans="1:6" hidden="1" x14ac:dyDescent="0.25">
      <c r="A787" s="7">
        <v>42990</v>
      </c>
      <c r="B787" t="s">
        <v>98</v>
      </c>
      <c r="C787" t="s">
        <v>518</v>
      </c>
      <c r="D787" t="s">
        <v>519</v>
      </c>
      <c r="E787" s="1">
        <v>698.6</v>
      </c>
      <c r="F787"/>
    </row>
    <row r="788" spans="1:6" hidden="1" x14ac:dyDescent="0.25">
      <c r="A788" s="7">
        <v>43003</v>
      </c>
      <c r="B788" t="s">
        <v>520</v>
      </c>
      <c r="C788" t="s">
        <v>521</v>
      </c>
      <c r="D788" t="s">
        <v>522</v>
      </c>
      <c r="E788" s="1">
        <v>12300</v>
      </c>
      <c r="F788"/>
    </row>
    <row r="789" spans="1:6" hidden="1" x14ac:dyDescent="0.25">
      <c r="A789" s="7">
        <v>43008</v>
      </c>
      <c r="B789" t="s">
        <v>523</v>
      </c>
      <c r="C789" t="s">
        <v>524</v>
      </c>
      <c r="D789" t="s">
        <v>525</v>
      </c>
      <c r="E789" s="1">
        <v>2507.6</v>
      </c>
      <c r="F789"/>
    </row>
    <row r="790" spans="1:6" hidden="1" x14ac:dyDescent="0.25">
      <c r="A790" s="7">
        <v>43008</v>
      </c>
      <c r="B790" t="s">
        <v>125</v>
      </c>
      <c r="C790" t="s">
        <v>526</v>
      </c>
      <c r="D790" t="s">
        <v>527</v>
      </c>
      <c r="E790" s="1">
        <v>1690</v>
      </c>
      <c r="F790"/>
    </row>
    <row r="791" spans="1:6" hidden="1" x14ac:dyDescent="0.25">
      <c r="A791" s="7">
        <v>43031</v>
      </c>
      <c r="B791" t="s">
        <v>528</v>
      </c>
      <c r="C791" t="s">
        <v>529</v>
      </c>
      <c r="D791" t="s">
        <v>530</v>
      </c>
      <c r="E791" s="1">
        <v>6076</v>
      </c>
      <c r="F791"/>
    </row>
    <row r="792" spans="1:6" hidden="1" x14ac:dyDescent="0.25">
      <c r="A792" s="7">
        <v>43034</v>
      </c>
      <c r="B792" t="s">
        <v>528</v>
      </c>
      <c r="C792" t="s">
        <v>531</v>
      </c>
      <c r="D792" t="s">
        <v>532</v>
      </c>
      <c r="E792" s="1">
        <v>4903.2</v>
      </c>
      <c r="F792"/>
    </row>
    <row r="793" spans="1:6" hidden="1" x14ac:dyDescent="0.25">
      <c r="A793" s="7">
        <v>43037</v>
      </c>
      <c r="B793" t="s">
        <v>533</v>
      </c>
      <c r="C793" t="s">
        <v>230</v>
      </c>
      <c r="D793" t="s">
        <v>534</v>
      </c>
      <c r="E793" s="1">
        <v>5400</v>
      </c>
      <c r="F793"/>
    </row>
    <row r="794" spans="1:6" hidden="1" x14ac:dyDescent="0.25">
      <c r="A794" s="7">
        <v>43038</v>
      </c>
      <c r="B794" t="s">
        <v>528</v>
      </c>
      <c r="C794" t="s">
        <v>535</v>
      </c>
      <c r="D794" t="s">
        <v>536</v>
      </c>
      <c r="E794" s="1">
        <v>25000</v>
      </c>
      <c r="F794"/>
    </row>
    <row r="795" spans="1:6" hidden="1" x14ac:dyDescent="0.25">
      <c r="A795" s="7">
        <v>43038</v>
      </c>
      <c r="B795" t="s">
        <v>528</v>
      </c>
      <c r="C795" t="s">
        <v>537</v>
      </c>
      <c r="D795" t="s">
        <v>538</v>
      </c>
      <c r="E795" s="1">
        <v>34560.5</v>
      </c>
      <c r="F795"/>
    </row>
    <row r="796" spans="1:6" hidden="1" x14ac:dyDescent="0.25">
      <c r="A796" s="7">
        <v>43040</v>
      </c>
      <c r="B796" t="s">
        <v>539</v>
      </c>
      <c r="C796" t="s">
        <v>540</v>
      </c>
      <c r="D796" t="s">
        <v>541</v>
      </c>
      <c r="E796" s="1">
        <v>5914.1</v>
      </c>
      <c r="F796"/>
    </row>
    <row r="797" spans="1:6" hidden="1" x14ac:dyDescent="0.25">
      <c r="A797" s="7">
        <v>43044</v>
      </c>
      <c r="B797" t="s">
        <v>539</v>
      </c>
      <c r="C797" t="s">
        <v>542</v>
      </c>
      <c r="D797" t="s">
        <v>543</v>
      </c>
      <c r="E797" s="1">
        <v>5663.5</v>
      </c>
      <c r="F797"/>
    </row>
    <row r="798" spans="1:6" hidden="1" x14ac:dyDescent="0.25">
      <c r="A798" s="7">
        <v>43045</v>
      </c>
      <c r="B798" t="s">
        <v>539</v>
      </c>
      <c r="C798" t="s">
        <v>544</v>
      </c>
      <c r="D798" s="16" t="s">
        <v>545</v>
      </c>
      <c r="E798" s="1">
        <v>2288</v>
      </c>
      <c r="F798"/>
    </row>
    <row r="799" spans="1:6" hidden="1" x14ac:dyDescent="0.25">
      <c r="A799" s="7">
        <v>43052</v>
      </c>
      <c r="B799" t="s">
        <v>539</v>
      </c>
      <c r="C799" t="s">
        <v>546</v>
      </c>
      <c r="D799" t="s">
        <v>547</v>
      </c>
      <c r="E799" s="1">
        <v>5535.05</v>
      </c>
      <c r="F799"/>
    </row>
    <row r="800" spans="1:6" hidden="1" x14ac:dyDescent="0.25">
      <c r="A800" s="7">
        <v>43054</v>
      </c>
      <c r="B800" t="s">
        <v>539</v>
      </c>
      <c r="C800" t="s">
        <v>548</v>
      </c>
      <c r="D800" t="s">
        <v>549</v>
      </c>
      <c r="E800" s="1">
        <v>6592.55</v>
      </c>
      <c r="F800"/>
    </row>
    <row r="801" spans="1:6" hidden="1" x14ac:dyDescent="0.25">
      <c r="A801" s="7">
        <v>43062</v>
      </c>
      <c r="B801" t="s">
        <v>539</v>
      </c>
      <c r="C801" t="s">
        <v>550</v>
      </c>
      <c r="D801" t="s">
        <v>551</v>
      </c>
      <c r="E801" s="1">
        <v>2646</v>
      </c>
      <c r="F801"/>
    </row>
    <row r="802" spans="1:6" hidden="1" x14ac:dyDescent="0.25">
      <c r="A802" s="7">
        <v>43100</v>
      </c>
      <c r="B802" t="s">
        <v>552</v>
      </c>
      <c r="C802" t="s">
        <v>553</v>
      </c>
      <c r="D802" t="s">
        <v>554</v>
      </c>
      <c r="E802" s="1">
        <v>3996.25</v>
      </c>
      <c r="F802"/>
    </row>
    <row r="803" spans="1:6" hidden="1" x14ac:dyDescent="0.25">
      <c r="A803" s="7">
        <v>43101</v>
      </c>
      <c r="B803" t="s">
        <v>74</v>
      </c>
      <c r="C803" t="s">
        <v>75</v>
      </c>
      <c r="D803" t="s">
        <v>76</v>
      </c>
      <c r="E803" s="1">
        <v>2700</v>
      </c>
    </row>
    <row r="804" spans="1:6" hidden="1" x14ac:dyDescent="0.25">
      <c r="A804" s="7">
        <v>43101</v>
      </c>
      <c r="B804" t="s">
        <v>74</v>
      </c>
      <c r="C804" t="s">
        <v>77</v>
      </c>
      <c r="D804" t="s">
        <v>78</v>
      </c>
      <c r="E804" s="1">
        <v>3026</v>
      </c>
    </row>
    <row r="805" spans="1:6" hidden="1" x14ac:dyDescent="0.25">
      <c r="A805" s="7">
        <v>43101</v>
      </c>
      <c r="B805" t="s">
        <v>74</v>
      </c>
      <c r="C805" t="s">
        <v>79</v>
      </c>
      <c r="D805" t="s">
        <v>80</v>
      </c>
      <c r="E805" s="1">
        <v>1360.8</v>
      </c>
    </row>
    <row r="806" spans="1:6" hidden="1" x14ac:dyDescent="0.25">
      <c r="A806" s="7">
        <v>43101</v>
      </c>
      <c r="B806" t="s">
        <v>74</v>
      </c>
      <c r="C806" t="s">
        <v>81</v>
      </c>
      <c r="D806" t="s">
        <v>82</v>
      </c>
      <c r="E806" s="1">
        <v>18476.650000000001</v>
      </c>
    </row>
    <row r="807" spans="1:6" hidden="1" x14ac:dyDescent="0.25">
      <c r="A807" s="7">
        <v>43101</v>
      </c>
      <c r="B807" t="s">
        <v>74</v>
      </c>
      <c r="C807" t="s">
        <v>83</v>
      </c>
      <c r="D807" t="s">
        <v>84</v>
      </c>
      <c r="E807" s="1">
        <v>7304.9</v>
      </c>
    </row>
    <row r="808" spans="1:6" hidden="1" x14ac:dyDescent="0.25">
      <c r="A808" s="7">
        <v>43101</v>
      </c>
      <c r="B808" t="s">
        <v>85</v>
      </c>
      <c r="C808" t="s">
        <v>86</v>
      </c>
      <c r="D808" t="s">
        <v>87</v>
      </c>
      <c r="E808" s="1">
        <v>1175.05</v>
      </c>
    </row>
    <row r="809" spans="1:6" hidden="1" x14ac:dyDescent="0.25">
      <c r="A809" s="7">
        <v>43101</v>
      </c>
      <c r="B809" t="s">
        <v>85</v>
      </c>
      <c r="C809" t="s">
        <v>88</v>
      </c>
      <c r="D809" t="s">
        <v>89</v>
      </c>
      <c r="E809" s="1">
        <v>1350</v>
      </c>
    </row>
    <row r="810" spans="1:6" hidden="1" x14ac:dyDescent="0.25">
      <c r="A810" s="7">
        <v>43101</v>
      </c>
      <c r="B810" t="s">
        <v>90</v>
      </c>
      <c r="C810" t="s">
        <v>91</v>
      </c>
      <c r="D810" t="s">
        <v>92</v>
      </c>
      <c r="E810" s="1">
        <v>2093.0500000000002</v>
      </c>
    </row>
    <row r="811" spans="1:6" hidden="1" x14ac:dyDescent="0.25">
      <c r="A811" s="7">
        <v>43101</v>
      </c>
      <c r="B811" t="s">
        <v>95</v>
      </c>
      <c r="C811" t="s">
        <v>96</v>
      </c>
      <c r="D811" t="s">
        <v>97</v>
      </c>
      <c r="E811" s="1">
        <v>2052</v>
      </c>
    </row>
    <row r="812" spans="1:6" hidden="1" x14ac:dyDescent="0.25">
      <c r="A812" s="7">
        <v>43101</v>
      </c>
      <c r="B812" t="s">
        <v>98</v>
      </c>
      <c r="C812" t="s">
        <v>99</v>
      </c>
      <c r="D812" t="s">
        <v>100</v>
      </c>
      <c r="E812" s="1">
        <v>1350</v>
      </c>
    </row>
    <row r="813" spans="1:6" hidden="1" x14ac:dyDescent="0.25">
      <c r="A813" s="7">
        <v>43115</v>
      </c>
      <c r="B813" t="s">
        <v>85</v>
      </c>
      <c r="C813" t="s">
        <v>103</v>
      </c>
      <c r="D813" t="s">
        <v>104</v>
      </c>
      <c r="E813" s="1">
        <v>3560</v>
      </c>
    </row>
    <row r="814" spans="1:6" hidden="1" x14ac:dyDescent="0.25">
      <c r="A814" s="7">
        <v>43115</v>
      </c>
      <c r="B814" t="s">
        <v>85</v>
      </c>
      <c r="C814" t="s">
        <v>105</v>
      </c>
      <c r="D814" t="s">
        <v>106</v>
      </c>
      <c r="E814" s="1">
        <v>2520</v>
      </c>
    </row>
    <row r="815" spans="1:6" hidden="1" x14ac:dyDescent="0.25">
      <c r="A815" s="7">
        <v>43136</v>
      </c>
      <c r="B815" t="s">
        <v>107</v>
      </c>
      <c r="C815" t="s">
        <v>108</v>
      </c>
      <c r="D815" t="s">
        <v>109</v>
      </c>
      <c r="E815" s="1">
        <v>1344.6</v>
      </c>
    </row>
    <row r="816" spans="1:6" hidden="1" x14ac:dyDescent="0.25">
      <c r="A816" s="7">
        <v>43138</v>
      </c>
      <c r="B816" t="s">
        <v>107</v>
      </c>
      <c r="C816" t="s">
        <v>110</v>
      </c>
      <c r="D816" t="s">
        <v>111</v>
      </c>
      <c r="E816" s="1">
        <v>4600</v>
      </c>
    </row>
    <row r="817" spans="1:5" hidden="1" x14ac:dyDescent="0.25">
      <c r="A817" s="7">
        <v>43190</v>
      </c>
      <c r="B817" t="s">
        <v>112</v>
      </c>
      <c r="C817" t="s">
        <v>113</v>
      </c>
      <c r="D817" t="s">
        <v>114</v>
      </c>
      <c r="E817" s="1">
        <v>1866.5</v>
      </c>
    </row>
    <row r="818" spans="1:5" hidden="1" x14ac:dyDescent="0.25">
      <c r="A818" s="7">
        <v>43190</v>
      </c>
      <c r="B818" t="s">
        <v>112</v>
      </c>
      <c r="C818" t="s">
        <v>113</v>
      </c>
      <c r="D818" t="s">
        <v>115</v>
      </c>
      <c r="E818" s="1">
        <v>6014.25</v>
      </c>
    </row>
    <row r="819" spans="1:5" hidden="1" x14ac:dyDescent="0.25">
      <c r="A819" s="7">
        <v>43209</v>
      </c>
      <c r="B819" t="s">
        <v>116</v>
      </c>
      <c r="C819" t="s">
        <v>117</v>
      </c>
      <c r="D819" t="s">
        <v>118</v>
      </c>
      <c r="E819" s="1">
        <v>2700</v>
      </c>
    </row>
    <row r="820" spans="1:5" hidden="1" x14ac:dyDescent="0.25">
      <c r="A820" s="7">
        <v>43216</v>
      </c>
      <c r="B820" t="s">
        <v>119</v>
      </c>
      <c r="C820" t="s">
        <v>120</v>
      </c>
      <c r="D820" t="s">
        <v>121</v>
      </c>
      <c r="E820" s="1">
        <v>383.7</v>
      </c>
    </row>
    <row r="821" spans="1:5" hidden="1" x14ac:dyDescent="0.25">
      <c r="A821" s="7">
        <v>43249</v>
      </c>
      <c r="B821" t="s">
        <v>122</v>
      </c>
      <c r="C821" t="s">
        <v>123</v>
      </c>
      <c r="D821" t="s">
        <v>124</v>
      </c>
      <c r="E821" s="1">
        <v>2170</v>
      </c>
    </row>
    <row r="822" spans="1:5" hidden="1" x14ac:dyDescent="0.25">
      <c r="A822" s="7">
        <v>43255</v>
      </c>
      <c r="B822" t="s">
        <v>125</v>
      </c>
      <c r="C822" t="s">
        <v>126</v>
      </c>
      <c r="D822" t="s">
        <v>127</v>
      </c>
      <c r="E822" s="1">
        <v>1357</v>
      </c>
    </row>
    <row r="823" spans="1:5" hidden="1" x14ac:dyDescent="0.25">
      <c r="A823" s="7">
        <v>43270</v>
      </c>
      <c r="B823" t="s">
        <v>130</v>
      </c>
      <c r="C823" t="s">
        <v>131</v>
      </c>
      <c r="D823" t="s">
        <v>132</v>
      </c>
      <c r="E823" s="1">
        <v>3147.05</v>
      </c>
    </row>
    <row r="824" spans="1:5" hidden="1" x14ac:dyDescent="0.25">
      <c r="A824" s="7">
        <v>43284</v>
      </c>
      <c r="B824" t="s">
        <v>133</v>
      </c>
      <c r="C824" t="s">
        <v>134</v>
      </c>
      <c r="D824" t="s">
        <v>135</v>
      </c>
      <c r="E824" s="1">
        <v>5385</v>
      </c>
    </row>
    <row r="825" spans="1:5" hidden="1" x14ac:dyDescent="0.25">
      <c r="A825" s="7">
        <v>43293</v>
      </c>
      <c r="B825" t="s">
        <v>136</v>
      </c>
      <c r="C825" t="s">
        <v>137</v>
      </c>
      <c r="D825" t="s">
        <v>138</v>
      </c>
      <c r="E825" s="1">
        <v>8000</v>
      </c>
    </row>
    <row r="826" spans="1:5" hidden="1" x14ac:dyDescent="0.25">
      <c r="A826" s="7">
        <v>43314</v>
      </c>
      <c r="B826" t="s">
        <v>139</v>
      </c>
      <c r="C826" t="s">
        <v>140</v>
      </c>
      <c r="D826" t="s">
        <v>141</v>
      </c>
      <c r="E826" s="1">
        <v>650</v>
      </c>
    </row>
    <row r="827" spans="1:5" hidden="1" x14ac:dyDescent="0.25">
      <c r="A827" s="7">
        <v>43348</v>
      </c>
      <c r="B827" t="s">
        <v>148</v>
      </c>
      <c r="C827" t="s">
        <v>149</v>
      </c>
      <c r="D827" t="s">
        <v>150</v>
      </c>
      <c r="E827" s="1">
        <v>1077</v>
      </c>
    </row>
    <row r="828" spans="1:5" hidden="1" x14ac:dyDescent="0.25">
      <c r="A828" s="7">
        <v>43353</v>
      </c>
      <c r="B828" t="s">
        <v>148</v>
      </c>
      <c r="C828" t="s">
        <v>154</v>
      </c>
      <c r="D828" t="s">
        <v>155</v>
      </c>
      <c r="E828" s="1">
        <v>252</v>
      </c>
    </row>
    <row r="829" spans="1:5" hidden="1" x14ac:dyDescent="0.25">
      <c r="A829" s="7">
        <v>43357</v>
      </c>
      <c r="B829" t="s">
        <v>156</v>
      </c>
      <c r="C829" t="s">
        <v>157</v>
      </c>
      <c r="D829" t="s">
        <v>158</v>
      </c>
      <c r="E829" s="1">
        <v>60</v>
      </c>
    </row>
    <row r="830" spans="1:5" hidden="1" x14ac:dyDescent="0.25">
      <c r="A830" s="7">
        <v>43362</v>
      </c>
      <c r="B830" t="s">
        <v>148</v>
      </c>
      <c r="C830" t="s">
        <v>159</v>
      </c>
      <c r="D830" t="s">
        <v>160</v>
      </c>
      <c r="E830" s="1">
        <v>510</v>
      </c>
    </row>
    <row r="831" spans="1:5" hidden="1" x14ac:dyDescent="0.25">
      <c r="A831" s="7">
        <v>43370</v>
      </c>
      <c r="B831" t="s">
        <v>148</v>
      </c>
      <c r="C831" t="s">
        <v>164</v>
      </c>
      <c r="D831" t="s">
        <v>165</v>
      </c>
      <c r="E831" s="1">
        <v>12000</v>
      </c>
    </row>
    <row r="832" spans="1:5" x14ac:dyDescent="0.25">
      <c r="A832" s="7">
        <v>43371</v>
      </c>
      <c r="B832" t="s">
        <v>148</v>
      </c>
      <c r="C832" t="s">
        <v>168</v>
      </c>
      <c r="D832" s="19" t="s">
        <v>169</v>
      </c>
      <c r="E832" s="1">
        <v>30156</v>
      </c>
    </row>
    <row r="833" spans="1:5" hidden="1" x14ac:dyDescent="0.25">
      <c r="A833" s="7">
        <v>43372</v>
      </c>
      <c r="B833" t="s">
        <v>148</v>
      </c>
      <c r="C833" t="s">
        <v>170</v>
      </c>
      <c r="D833" t="s">
        <v>171</v>
      </c>
      <c r="E833" s="1">
        <v>845.45</v>
      </c>
    </row>
    <row r="834" spans="1:5" hidden="1" x14ac:dyDescent="0.25">
      <c r="A834" s="7">
        <v>43373</v>
      </c>
      <c r="B834" t="s">
        <v>161</v>
      </c>
      <c r="C834" t="s">
        <v>172</v>
      </c>
      <c r="D834" t="s">
        <v>173</v>
      </c>
      <c r="E834" s="1">
        <v>150</v>
      </c>
    </row>
    <row r="835" spans="1:5" hidden="1" x14ac:dyDescent="0.25">
      <c r="A835" s="7">
        <v>43379</v>
      </c>
      <c r="B835" t="s">
        <v>174</v>
      </c>
      <c r="C835" t="s">
        <v>175</v>
      </c>
      <c r="D835" t="s">
        <v>176</v>
      </c>
      <c r="E835" s="1">
        <v>180</v>
      </c>
    </row>
    <row r="836" spans="1:5" x14ac:dyDescent="0.25">
      <c r="A836" s="7">
        <v>43381</v>
      </c>
      <c r="B836" t="s">
        <v>177</v>
      </c>
      <c r="C836" t="s">
        <v>178</v>
      </c>
      <c r="D836" s="19" t="s">
        <v>179</v>
      </c>
      <c r="E836" s="1">
        <v>124430.05</v>
      </c>
    </row>
    <row r="837" spans="1:5" hidden="1" x14ac:dyDescent="0.25">
      <c r="A837" s="7">
        <v>43392</v>
      </c>
      <c r="B837" t="s">
        <v>174</v>
      </c>
      <c r="C837" t="s">
        <v>190</v>
      </c>
      <c r="D837" t="s">
        <v>191</v>
      </c>
      <c r="E837" s="1">
        <v>3029.95</v>
      </c>
    </row>
    <row r="838" spans="1:5" hidden="1" x14ac:dyDescent="0.25">
      <c r="A838" s="7">
        <v>43392</v>
      </c>
      <c r="B838" t="s">
        <v>174</v>
      </c>
      <c r="C838" t="s">
        <v>192</v>
      </c>
      <c r="D838" t="s">
        <v>191</v>
      </c>
      <c r="E838" s="1">
        <v>2839.2</v>
      </c>
    </row>
    <row r="839" spans="1:5" hidden="1" x14ac:dyDescent="0.25">
      <c r="A839" s="7">
        <v>43392</v>
      </c>
      <c r="B839" t="s">
        <v>180</v>
      </c>
      <c r="C839" t="s">
        <v>193</v>
      </c>
      <c r="D839" t="s">
        <v>194</v>
      </c>
      <c r="E839" s="1">
        <v>7431.3</v>
      </c>
    </row>
    <row r="840" spans="1:5" hidden="1" x14ac:dyDescent="0.25">
      <c r="A840" s="7">
        <v>43398</v>
      </c>
      <c r="B840" t="s">
        <v>180</v>
      </c>
      <c r="C840" t="s">
        <v>195</v>
      </c>
      <c r="D840" t="s">
        <v>196</v>
      </c>
      <c r="E840" s="1">
        <v>6138.9</v>
      </c>
    </row>
    <row r="841" spans="1:5" hidden="1" x14ac:dyDescent="0.25">
      <c r="A841" s="7">
        <v>43399</v>
      </c>
      <c r="B841" t="s">
        <v>180</v>
      </c>
      <c r="C841" t="s">
        <v>197</v>
      </c>
      <c r="D841" t="s">
        <v>198</v>
      </c>
      <c r="E841" s="1">
        <v>18620.05</v>
      </c>
    </row>
    <row r="842" spans="1:5" x14ac:dyDescent="0.25">
      <c r="A842" s="7">
        <v>43423</v>
      </c>
      <c r="B842" t="s">
        <v>199</v>
      </c>
      <c r="C842" t="s">
        <v>200</v>
      </c>
      <c r="D842" s="19" t="s">
        <v>201</v>
      </c>
      <c r="E842" s="1">
        <v>38489.85</v>
      </c>
    </row>
    <row r="843" spans="1:5" hidden="1" x14ac:dyDescent="0.25">
      <c r="A843" s="7">
        <v>43466</v>
      </c>
      <c r="B843" t="s">
        <v>34</v>
      </c>
      <c r="C843" t="s">
        <v>35</v>
      </c>
      <c r="D843" t="s">
        <v>36</v>
      </c>
      <c r="E843" s="1">
        <v>471.75</v>
      </c>
    </row>
    <row r="844" spans="1:5" hidden="1" x14ac:dyDescent="0.25">
      <c r="A844" s="7">
        <v>43466</v>
      </c>
      <c r="B844" t="s">
        <v>34</v>
      </c>
      <c r="C844" t="s">
        <v>37</v>
      </c>
      <c r="D844" t="s">
        <v>38</v>
      </c>
      <c r="E844" s="1">
        <v>2280</v>
      </c>
    </row>
    <row r="845" spans="1:5" hidden="1" x14ac:dyDescent="0.25">
      <c r="A845" s="7">
        <v>43466</v>
      </c>
      <c r="B845" t="s">
        <v>34</v>
      </c>
      <c r="C845" t="s">
        <v>39</v>
      </c>
      <c r="D845" t="s">
        <v>40</v>
      </c>
      <c r="E845" s="1">
        <v>2770</v>
      </c>
    </row>
    <row r="846" spans="1:5" hidden="1" x14ac:dyDescent="0.25">
      <c r="A846" s="7">
        <v>43466</v>
      </c>
      <c r="B846" t="s">
        <v>34</v>
      </c>
      <c r="C846" t="s">
        <v>41</v>
      </c>
      <c r="D846" t="s">
        <v>42</v>
      </c>
      <c r="E846" s="1">
        <v>16585.8</v>
      </c>
    </row>
    <row r="847" spans="1:5" hidden="1" x14ac:dyDescent="0.25">
      <c r="A847" s="7">
        <v>43466</v>
      </c>
      <c r="B847" t="s">
        <v>34</v>
      </c>
      <c r="C847" t="s">
        <v>43</v>
      </c>
      <c r="D847" t="s">
        <v>44</v>
      </c>
      <c r="E847" s="1">
        <v>16529.75</v>
      </c>
    </row>
    <row r="848" spans="1:5" hidden="1" x14ac:dyDescent="0.25">
      <c r="A848" s="7">
        <v>43466</v>
      </c>
      <c r="B848" t="s">
        <v>45</v>
      </c>
      <c r="C848" t="s">
        <v>46</v>
      </c>
      <c r="D848" t="s">
        <v>47</v>
      </c>
      <c r="E848" s="1">
        <v>861.6</v>
      </c>
    </row>
    <row r="849" spans="1:5" hidden="1" x14ac:dyDescent="0.25">
      <c r="A849" s="7">
        <v>43474</v>
      </c>
      <c r="B849" t="s">
        <v>45</v>
      </c>
      <c r="C849" t="s">
        <v>48</v>
      </c>
      <c r="D849" t="s">
        <v>49</v>
      </c>
      <c r="E849" s="1">
        <v>189.1</v>
      </c>
    </row>
    <row r="850" spans="1:5" hidden="1" x14ac:dyDescent="0.25">
      <c r="A850" s="7">
        <v>43510</v>
      </c>
      <c r="B850" t="s">
        <v>50</v>
      </c>
      <c r="C850" t="s">
        <v>51</v>
      </c>
      <c r="D850" t="s">
        <v>52</v>
      </c>
      <c r="E850" s="1">
        <v>9369.9</v>
      </c>
    </row>
    <row r="851" spans="1:5" x14ac:dyDescent="0.25">
      <c r="A851" s="7">
        <v>43529</v>
      </c>
      <c r="B851" t="s">
        <v>56</v>
      </c>
      <c r="C851" t="s">
        <v>57</v>
      </c>
      <c r="D851" s="19" t="s">
        <v>58</v>
      </c>
      <c r="E851" s="1">
        <v>32688.05</v>
      </c>
    </row>
    <row r="852" spans="1:5" x14ac:dyDescent="0.25">
      <c r="A852" s="7">
        <v>43538</v>
      </c>
      <c r="B852" t="s">
        <v>56</v>
      </c>
      <c r="C852" t="s">
        <v>59</v>
      </c>
      <c r="D852" s="19" t="s">
        <v>60</v>
      </c>
      <c r="E852" s="1">
        <v>1519.05</v>
      </c>
    </row>
    <row r="853" spans="1:5" x14ac:dyDescent="0.25">
      <c r="A853" s="7">
        <v>44043</v>
      </c>
      <c r="B853" t="s">
        <v>213</v>
      </c>
      <c r="C853" t="s">
        <v>214</v>
      </c>
      <c r="D853" s="19" t="s">
        <v>215</v>
      </c>
      <c r="E853" s="1">
        <v>5218.05</v>
      </c>
    </row>
    <row r="854" spans="1:5" x14ac:dyDescent="0.25">
      <c r="A854" s="7">
        <v>44064</v>
      </c>
      <c r="B854" t="s">
        <v>216</v>
      </c>
      <c r="C854" t="s">
        <v>217</v>
      </c>
      <c r="D854" s="19" t="s">
        <v>218</v>
      </c>
      <c r="E854" s="1">
        <v>355.4</v>
      </c>
    </row>
    <row r="855" spans="1:5" hidden="1" x14ac:dyDescent="0.25">
      <c r="A855" s="7">
        <v>44145</v>
      </c>
      <c r="B855" t="s">
        <v>221</v>
      </c>
      <c r="C855" t="s">
        <v>222</v>
      </c>
      <c r="D855" t="s">
        <v>223</v>
      </c>
      <c r="E855" s="1">
        <v>285</v>
      </c>
    </row>
    <row r="856" spans="1:5" hidden="1" x14ac:dyDescent="0.25">
      <c r="A856" s="7">
        <v>44148</v>
      </c>
      <c r="B856" t="s">
        <v>224</v>
      </c>
      <c r="C856" t="s">
        <v>225</v>
      </c>
      <c r="D856" t="s">
        <v>226</v>
      </c>
      <c r="E856" s="1">
        <v>3484</v>
      </c>
    </row>
    <row r="857" spans="1:5" hidden="1" x14ac:dyDescent="0.25">
      <c r="A857" s="7">
        <v>44177</v>
      </c>
      <c r="B857" t="s">
        <v>227</v>
      </c>
      <c r="C857" t="s">
        <v>128</v>
      </c>
      <c r="D857" t="s">
        <v>228</v>
      </c>
      <c r="E857" s="1">
        <v>1124.4000000000001</v>
      </c>
    </row>
    <row r="858" spans="1:5" hidden="1" x14ac:dyDescent="0.25">
      <c r="A858" s="7">
        <v>44188</v>
      </c>
      <c r="B858" t="s">
        <v>229</v>
      </c>
      <c r="C858" t="s">
        <v>230</v>
      </c>
      <c r="D858" t="s">
        <v>231</v>
      </c>
      <c r="E858" s="1">
        <v>3670.35</v>
      </c>
    </row>
    <row r="859" spans="1:5" hidden="1" x14ac:dyDescent="0.25">
      <c r="A859" s="7">
        <v>44196</v>
      </c>
      <c r="B859" t="s">
        <v>232</v>
      </c>
      <c r="C859" t="s">
        <v>233</v>
      </c>
      <c r="D859" t="s">
        <v>234</v>
      </c>
      <c r="E859" s="1">
        <v>1955.4</v>
      </c>
    </row>
    <row r="860" spans="1:5" hidden="1" x14ac:dyDescent="0.25">
      <c r="A860" s="7">
        <v>44237</v>
      </c>
      <c r="B860" t="s">
        <v>247</v>
      </c>
      <c r="C860" t="s">
        <v>248</v>
      </c>
      <c r="D860" t="s">
        <v>249</v>
      </c>
      <c r="E860" s="1">
        <v>1863.2</v>
      </c>
    </row>
    <row r="861" spans="1:5" hidden="1" x14ac:dyDescent="0.25">
      <c r="A861" s="7">
        <v>44734</v>
      </c>
      <c r="B861" t="s">
        <v>267</v>
      </c>
      <c r="C861" t="s">
        <v>268</v>
      </c>
      <c r="D861" s="18" t="s">
        <v>269</v>
      </c>
      <c r="E861" s="1">
        <v>302.89999999999998</v>
      </c>
    </row>
    <row r="862" spans="1:5" hidden="1" x14ac:dyDescent="0.25">
      <c r="A862" s="7">
        <v>40544</v>
      </c>
      <c r="B862" t="s">
        <v>1844</v>
      </c>
      <c r="C862" t="s">
        <v>1845</v>
      </c>
      <c r="D862" s="14" t="s">
        <v>1846</v>
      </c>
      <c r="E862" s="1">
        <v>9764.7000000000007</v>
      </c>
    </row>
    <row r="863" spans="1:5" hidden="1" x14ac:dyDescent="0.25">
      <c r="A863" s="7">
        <v>40544</v>
      </c>
      <c r="B863" t="s">
        <v>1844</v>
      </c>
      <c r="C863" t="s">
        <v>1845</v>
      </c>
      <c r="D863" s="14" t="s">
        <v>1847</v>
      </c>
      <c r="E863" s="1">
        <v>6057.9</v>
      </c>
    </row>
    <row r="864" spans="1:5" hidden="1" x14ac:dyDescent="0.25">
      <c r="A864" s="7">
        <v>40570</v>
      </c>
      <c r="B864" t="s">
        <v>1618</v>
      </c>
      <c r="C864" t="s">
        <v>1848</v>
      </c>
      <c r="D864" s="14" t="s">
        <v>1849</v>
      </c>
      <c r="E864" s="1">
        <v>31.9</v>
      </c>
    </row>
    <row r="865" spans="1:5" hidden="1" x14ac:dyDescent="0.25">
      <c r="A865" s="7">
        <v>40605</v>
      </c>
      <c r="B865" t="s">
        <v>1639</v>
      </c>
      <c r="C865" t="s">
        <v>1850</v>
      </c>
      <c r="D865" s="14" t="s">
        <v>1851</v>
      </c>
      <c r="E865" s="1">
        <v>6080.4</v>
      </c>
    </row>
    <row r="866" spans="1:5" hidden="1" x14ac:dyDescent="0.25">
      <c r="A866" s="7">
        <v>40633</v>
      </c>
      <c r="B866" t="s">
        <v>1639</v>
      </c>
      <c r="C866" t="s">
        <v>1852</v>
      </c>
      <c r="D866" s="14" t="s">
        <v>1853</v>
      </c>
      <c r="E866" s="1">
        <v>10800</v>
      </c>
    </row>
    <row r="867" spans="1:5" hidden="1" x14ac:dyDescent="0.25">
      <c r="A867" s="7">
        <v>40647</v>
      </c>
      <c r="B867" t="s">
        <v>1794</v>
      </c>
      <c r="C867" t="s">
        <v>1854</v>
      </c>
      <c r="D867" s="14" t="s">
        <v>1855</v>
      </c>
      <c r="E867" s="1">
        <v>6912</v>
      </c>
    </row>
    <row r="868" spans="1:5" hidden="1" x14ac:dyDescent="0.25">
      <c r="A868" s="7">
        <v>40687</v>
      </c>
      <c r="B868" t="s">
        <v>1642</v>
      </c>
      <c r="C868" t="s">
        <v>1856</v>
      </c>
      <c r="D868" s="14" t="s">
        <v>1857</v>
      </c>
      <c r="E868" s="1">
        <v>6912</v>
      </c>
    </row>
    <row r="869" spans="1:5" hidden="1" x14ac:dyDescent="0.25">
      <c r="A869" s="7">
        <v>40711</v>
      </c>
      <c r="B869" t="s">
        <v>1650</v>
      </c>
      <c r="C869" t="s">
        <v>1859</v>
      </c>
      <c r="D869" s="14" t="s">
        <v>1860</v>
      </c>
      <c r="E869" s="1">
        <v>6912</v>
      </c>
    </row>
    <row r="870" spans="1:5" hidden="1" x14ac:dyDescent="0.25">
      <c r="A870" s="7">
        <v>40736</v>
      </c>
      <c r="B870" t="s">
        <v>1659</v>
      </c>
      <c r="C870" t="s">
        <v>1861</v>
      </c>
      <c r="D870" s="14" t="s">
        <v>1862</v>
      </c>
      <c r="E870" s="1">
        <v>5068.8999999999996</v>
      </c>
    </row>
    <row r="871" spans="1:5" hidden="1" x14ac:dyDescent="0.25">
      <c r="A871" s="7">
        <v>40736</v>
      </c>
      <c r="B871" t="s">
        <v>1659</v>
      </c>
      <c r="C871" t="s">
        <v>1861</v>
      </c>
      <c r="D871" s="14" t="s">
        <v>1863</v>
      </c>
      <c r="E871" s="1">
        <v>1740.7</v>
      </c>
    </row>
    <row r="872" spans="1:5" hidden="1" x14ac:dyDescent="0.25">
      <c r="A872" s="7">
        <v>40865</v>
      </c>
      <c r="B872" t="s">
        <v>1624</v>
      </c>
      <c r="C872" t="s">
        <v>1864</v>
      </c>
      <c r="D872" s="14" t="s">
        <v>1865</v>
      </c>
      <c r="E872" s="1">
        <v>10260</v>
      </c>
    </row>
    <row r="873" spans="1:5" hidden="1" x14ac:dyDescent="0.25">
      <c r="A873" s="7">
        <v>40865</v>
      </c>
      <c r="B873" t="s">
        <v>1624</v>
      </c>
      <c r="C873" t="s">
        <v>1864</v>
      </c>
      <c r="D873" s="14" t="s">
        <v>1866</v>
      </c>
      <c r="E873" s="1">
        <v>3548.25</v>
      </c>
    </row>
    <row r="874" spans="1:5" hidden="1" x14ac:dyDescent="0.25">
      <c r="A874" s="7">
        <v>40941</v>
      </c>
      <c r="B874" t="s">
        <v>1621</v>
      </c>
      <c r="C874" t="s">
        <v>1781</v>
      </c>
      <c r="D874" s="14" t="s">
        <v>1782</v>
      </c>
      <c r="E874" s="1">
        <v>3240</v>
      </c>
    </row>
    <row r="875" spans="1:5" hidden="1" x14ac:dyDescent="0.25">
      <c r="A875" s="7">
        <v>40975</v>
      </c>
      <c r="B875" t="s">
        <v>1783</v>
      </c>
      <c r="C875" t="s">
        <v>1784</v>
      </c>
      <c r="D875" s="14" t="s">
        <v>1785</v>
      </c>
      <c r="E875" s="1">
        <v>92.6</v>
      </c>
    </row>
    <row r="876" spans="1:5" hidden="1" x14ac:dyDescent="0.25">
      <c r="A876" s="7">
        <v>40976</v>
      </c>
      <c r="B876" t="s">
        <v>1639</v>
      </c>
      <c r="C876" t="s">
        <v>1786</v>
      </c>
      <c r="D876" s="14" t="s">
        <v>1787</v>
      </c>
      <c r="E876" s="1">
        <v>391.6</v>
      </c>
    </row>
    <row r="877" spans="1:5" hidden="1" x14ac:dyDescent="0.25">
      <c r="A877" s="7">
        <v>40976</v>
      </c>
      <c r="B877" t="s">
        <v>1639</v>
      </c>
      <c r="C877" t="s">
        <v>1786</v>
      </c>
      <c r="D877" s="14" t="s">
        <v>1788</v>
      </c>
      <c r="E877" s="1">
        <v>8279.25</v>
      </c>
    </row>
    <row r="878" spans="1:5" hidden="1" x14ac:dyDescent="0.25">
      <c r="A878" s="7">
        <v>40997</v>
      </c>
      <c r="B878" t="s">
        <v>1639</v>
      </c>
      <c r="C878" t="s">
        <v>1789</v>
      </c>
      <c r="D878" s="14" t="s">
        <v>1790</v>
      </c>
      <c r="E878" s="1">
        <v>2160</v>
      </c>
    </row>
    <row r="879" spans="1:5" hidden="1" x14ac:dyDescent="0.25">
      <c r="A879" s="7">
        <v>41010</v>
      </c>
      <c r="B879" t="s">
        <v>1791</v>
      </c>
      <c r="C879" t="s">
        <v>1792</v>
      </c>
      <c r="D879" s="14" t="s">
        <v>1793</v>
      </c>
      <c r="E879" s="1">
        <v>23.9</v>
      </c>
    </row>
    <row r="880" spans="1:5" hidden="1" x14ac:dyDescent="0.25">
      <c r="A880" s="7">
        <v>41011</v>
      </c>
      <c r="B880" t="s">
        <v>1794</v>
      </c>
      <c r="C880" t="s">
        <v>1795</v>
      </c>
      <c r="D880" s="14" t="s">
        <v>1796</v>
      </c>
      <c r="E880" s="1">
        <v>632</v>
      </c>
    </row>
    <row r="881" spans="1:5" hidden="1" x14ac:dyDescent="0.25">
      <c r="A881" s="7">
        <v>41022</v>
      </c>
      <c r="B881" t="s">
        <v>1791</v>
      </c>
      <c r="C881" t="s">
        <v>1797</v>
      </c>
      <c r="D881" s="14" t="s">
        <v>1798</v>
      </c>
      <c r="E881" s="1">
        <v>54</v>
      </c>
    </row>
    <row r="882" spans="1:5" hidden="1" x14ac:dyDescent="0.25">
      <c r="A882" s="7">
        <v>41030</v>
      </c>
      <c r="B882" t="s">
        <v>1642</v>
      </c>
      <c r="C882" t="s">
        <v>1799</v>
      </c>
      <c r="D882" s="14" t="s">
        <v>1800</v>
      </c>
      <c r="E882" s="1">
        <v>46.4</v>
      </c>
    </row>
    <row r="883" spans="1:5" hidden="1" x14ac:dyDescent="0.25">
      <c r="A883" s="7">
        <v>41030</v>
      </c>
      <c r="B883" t="s">
        <v>1642</v>
      </c>
      <c r="C883" t="s">
        <v>1799</v>
      </c>
      <c r="D883" s="14" t="s">
        <v>1801</v>
      </c>
      <c r="E883" s="1">
        <v>6480</v>
      </c>
    </row>
    <row r="884" spans="1:5" hidden="1" x14ac:dyDescent="0.25">
      <c r="A884" s="7">
        <v>41030</v>
      </c>
      <c r="B884" t="s">
        <v>1642</v>
      </c>
      <c r="C884" t="s">
        <v>1799</v>
      </c>
      <c r="D884" s="14" t="s">
        <v>1802</v>
      </c>
      <c r="E884" s="1">
        <v>1091</v>
      </c>
    </row>
    <row r="885" spans="1:5" hidden="1" x14ac:dyDescent="0.25">
      <c r="A885" s="7">
        <v>41030</v>
      </c>
      <c r="B885" t="s">
        <v>1642</v>
      </c>
      <c r="C885" t="s">
        <v>1799</v>
      </c>
      <c r="D885" s="14" t="s">
        <v>1803</v>
      </c>
      <c r="E885" s="1">
        <v>4320</v>
      </c>
    </row>
    <row r="886" spans="1:5" hidden="1" x14ac:dyDescent="0.25">
      <c r="A886" s="7">
        <v>41031</v>
      </c>
      <c r="B886" t="s">
        <v>1804</v>
      </c>
      <c r="C886" t="s">
        <v>1805</v>
      </c>
      <c r="D886" s="14" t="s">
        <v>1806</v>
      </c>
      <c r="E886" s="1">
        <v>28</v>
      </c>
    </row>
    <row r="887" spans="1:5" hidden="1" x14ac:dyDescent="0.25">
      <c r="A887" s="7">
        <v>41038</v>
      </c>
      <c r="B887" t="s">
        <v>1804</v>
      </c>
      <c r="C887" t="s">
        <v>1807</v>
      </c>
      <c r="D887" s="14" t="s">
        <v>1808</v>
      </c>
      <c r="E887" s="1">
        <v>60</v>
      </c>
    </row>
    <row r="888" spans="1:5" hidden="1" x14ac:dyDescent="0.25">
      <c r="A888" s="7">
        <v>41044</v>
      </c>
      <c r="B888" t="s">
        <v>1642</v>
      </c>
      <c r="C888" t="s">
        <v>1809</v>
      </c>
      <c r="D888" s="14" t="s">
        <v>1810</v>
      </c>
      <c r="E888" s="1">
        <v>4320</v>
      </c>
    </row>
    <row r="889" spans="1:5" hidden="1" x14ac:dyDescent="0.25">
      <c r="A889" s="7">
        <v>41044</v>
      </c>
      <c r="B889" t="s">
        <v>1642</v>
      </c>
      <c r="C889" t="s">
        <v>1809</v>
      </c>
      <c r="D889" s="14" t="s">
        <v>1811</v>
      </c>
      <c r="E889" s="1">
        <v>16191.1</v>
      </c>
    </row>
    <row r="890" spans="1:5" hidden="1" x14ac:dyDescent="0.25">
      <c r="A890" s="7">
        <v>41044</v>
      </c>
      <c r="B890" t="s">
        <v>1642</v>
      </c>
      <c r="C890" t="s">
        <v>1809</v>
      </c>
      <c r="D890" s="14" t="s">
        <v>1812</v>
      </c>
      <c r="E890" s="1">
        <v>556.20000000000005</v>
      </c>
    </row>
    <row r="891" spans="1:5" hidden="1" x14ac:dyDescent="0.25">
      <c r="A891" s="7">
        <v>41058</v>
      </c>
      <c r="B891" t="s">
        <v>1642</v>
      </c>
      <c r="C891" t="s">
        <v>1813</v>
      </c>
      <c r="D891" s="14" t="s">
        <v>1814</v>
      </c>
      <c r="E891" s="1">
        <v>20000</v>
      </c>
    </row>
    <row r="892" spans="1:5" hidden="1" x14ac:dyDescent="0.25">
      <c r="A892" s="7">
        <v>41058</v>
      </c>
      <c r="B892" t="s">
        <v>1642</v>
      </c>
      <c r="C892" t="s">
        <v>1813</v>
      </c>
      <c r="D892" s="14" t="s">
        <v>1816</v>
      </c>
      <c r="E892" s="1">
        <v>326.39999999999998</v>
      </c>
    </row>
    <row r="893" spans="1:5" hidden="1" x14ac:dyDescent="0.25">
      <c r="A893" s="7">
        <v>41058</v>
      </c>
      <c r="B893" t="s">
        <v>1642</v>
      </c>
      <c r="C893" t="s">
        <v>1813</v>
      </c>
      <c r="D893" s="14" t="s">
        <v>1817</v>
      </c>
      <c r="E893" s="1">
        <v>4543.25</v>
      </c>
    </row>
    <row r="894" spans="1:5" hidden="1" x14ac:dyDescent="0.25">
      <c r="A894" s="7">
        <v>41058</v>
      </c>
      <c r="B894" t="s">
        <v>1642</v>
      </c>
      <c r="C894" t="s">
        <v>1813</v>
      </c>
      <c r="D894" s="14" t="s">
        <v>1819</v>
      </c>
      <c r="E894" s="1">
        <v>133.1</v>
      </c>
    </row>
    <row r="895" spans="1:5" hidden="1" x14ac:dyDescent="0.25">
      <c r="A895" s="7">
        <v>41058</v>
      </c>
      <c r="B895" t="s">
        <v>1642</v>
      </c>
      <c r="C895" t="s">
        <v>1813</v>
      </c>
      <c r="D895" s="14" t="s">
        <v>1820</v>
      </c>
      <c r="E895" s="1">
        <v>2559.6</v>
      </c>
    </row>
    <row r="896" spans="1:5" hidden="1" x14ac:dyDescent="0.25">
      <c r="A896" s="7">
        <v>41058</v>
      </c>
      <c r="B896" t="s">
        <v>1642</v>
      </c>
      <c r="C896" t="s">
        <v>1813</v>
      </c>
      <c r="D896" s="14" t="s">
        <v>1821</v>
      </c>
      <c r="E896" s="1">
        <v>1237.7</v>
      </c>
    </row>
    <row r="897" spans="1:6" hidden="1" x14ac:dyDescent="0.25">
      <c r="A897" s="7">
        <v>41058</v>
      </c>
      <c r="B897" t="s">
        <v>1642</v>
      </c>
      <c r="C897" t="s">
        <v>1813</v>
      </c>
      <c r="D897" s="14" t="s">
        <v>1822</v>
      </c>
      <c r="E897" s="1">
        <v>131.30000000000001</v>
      </c>
    </row>
    <row r="898" spans="1:6" hidden="1" x14ac:dyDescent="0.25">
      <c r="A898" s="7">
        <v>41058</v>
      </c>
      <c r="B898" t="s">
        <v>1642</v>
      </c>
      <c r="C898" t="s">
        <v>1813</v>
      </c>
      <c r="D898" s="14" t="s">
        <v>1823</v>
      </c>
      <c r="E898" s="1">
        <v>116.25</v>
      </c>
    </row>
    <row r="899" spans="1:6" hidden="1" x14ac:dyDescent="0.25">
      <c r="A899" s="7">
        <v>41058</v>
      </c>
      <c r="B899" t="s">
        <v>1642</v>
      </c>
      <c r="C899" t="s">
        <v>1813</v>
      </c>
      <c r="D899" s="14" t="s">
        <v>1824</v>
      </c>
      <c r="E899" s="1">
        <v>4320</v>
      </c>
    </row>
    <row r="900" spans="1:6" hidden="1" x14ac:dyDescent="0.25">
      <c r="A900" s="7">
        <v>41058</v>
      </c>
      <c r="B900" t="s">
        <v>1642</v>
      </c>
      <c r="C900" t="s">
        <v>1813</v>
      </c>
      <c r="D900" s="14" t="s">
        <v>1825</v>
      </c>
      <c r="E900" s="1">
        <v>352.95</v>
      </c>
    </row>
    <row r="901" spans="1:6" hidden="1" x14ac:dyDescent="0.25">
      <c r="A901" s="7">
        <v>41087</v>
      </c>
      <c r="B901" t="s">
        <v>1650</v>
      </c>
      <c r="C901" t="s">
        <v>1828</v>
      </c>
      <c r="D901" s="14" t="s">
        <v>1829</v>
      </c>
      <c r="E901" s="1">
        <v>7290</v>
      </c>
    </row>
    <row r="902" spans="1:6" hidden="1" x14ac:dyDescent="0.25">
      <c r="A902" s="7">
        <v>41094</v>
      </c>
      <c r="B902" t="s">
        <v>1659</v>
      </c>
      <c r="C902" t="s">
        <v>1828</v>
      </c>
      <c r="D902" s="14" t="s">
        <v>1830</v>
      </c>
      <c r="E902" s="1">
        <v>190000</v>
      </c>
    </row>
    <row r="903" spans="1:6" hidden="1" x14ac:dyDescent="0.25">
      <c r="A903" s="7">
        <v>41094</v>
      </c>
      <c r="B903" t="s">
        <v>1659</v>
      </c>
      <c r="C903" t="s">
        <v>1831</v>
      </c>
      <c r="D903" s="14" t="s">
        <v>1832</v>
      </c>
      <c r="E903" s="1">
        <v>1170</v>
      </c>
    </row>
    <row r="904" spans="1:6" hidden="1" x14ac:dyDescent="0.25">
      <c r="A904" s="7">
        <v>41094</v>
      </c>
      <c r="B904" t="s">
        <v>1659</v>
      </c>
      <c r="C904" t="s">
        <v>1831</v>
      </c>
      <c r="D904" s="14" t="s">
        <v>1833</v>
      </c>
      <c r="E904" s="1">
        <v>64.8</v>
      </c>
    </row>
    <row r="905" spans="1:6" hidden="1" x14ac:dyDescent="0.25">
      <c r="A905" s="7">
        <v>41094</v>
      </c>
      <c r="B905" t="s">
        <v>1659</v>
      </c>
      <c r="C905" t="s">
        <v>1831</v>
      </c>
      <c r="D905" s="14" t="s">
        <v>1834</v>
      </c>
      <c r="E905" s="1">
        <v>4000</v>
      </c>
    </row>
    <row r="906" spans="1:6" hidden="1" x14ac:dyDescent="0.25">
      <c r="A906" s="7">
        <v>41094</v>
      </c>
      <c r="B906" t="s">
        <v>1659</v>
      </c>
      <c r="C906" t="s">
        <v>1831</v>
      </c>
      <c r="D906" s="14" t="s">
        <v>1835</v>
      </c>
      <c r="E906" s="1">
        <v>2703</v>
      </c>
    </row>
    <row r="907" spans="1:6" hidden="1" x14ac:dyDescent="0.25">
      <c r="A907" s="7">
        <v>41094</v>
      </c>
      <c r="B907" t="s">
        <v>1659</v>
      </c>
      <c r="C907" t="s">
        <v>1831</v>
      </c>
      <c r="D907" s="14" t="s">
        <v>1836</v>
      </c>
      <c r="E907" s="1">
        <v>476.3</v>
      </c>
    </row>
    <row r="908" spans="1:6" hidden="1" x14ac:dyDescent="0.25">
      <c r="A908" s="7">
        <v>41096</v>
      </c>
      <c r="B908" t="s">
        <v>1659</v>
      </c>
      <c r="C908" t="s">
        <v>1837</v>
      </c>
      <c r="D908" s="14" t="s">
        <v>1830</v>
      </c>
      <c r="E908" s="1">
        <v>40000</v>
      </c>
    </row>
    <row r="909" spans="1:6" hidden="1" x14ac:dyDescent="0.25">
      <c r="A909" s="7">
        <v>41157</v>
      </c>
      <c r="B909" t="s">
        <v>1838</v>
      </c>
      <c r="C909" t="s">
        <v>1839</v>
      </c>
      <c r="D909" s="14" t="s">
        <v>1841</v>
      </c>
      <c r="E909" s="1">
        <v>4600</v>
      </c>
    </row>
    <row r="910" spans="1:6" hidden="1" x14ac:dyDescent="0.25">
      <c r="A910" s="7">
        <v>41183</v>
      </c>
      <c r="B910" t="s">
        <v>1768</v>
      </c>
      <c r="C910" t="s">
        <v>1842</v>
      </c>
      <c r="D910" s="14" t="s">
        <v>1843</v>
      </c>
      <c r="E910" s="1">
        <v>10000</v>
      </c>
    </row>
    <row r="911" spans="1:6" hidden="1" x14ac:dyDescent="0.25">
      <c r="A911" s="7">
        <v>42328</v>
      </c>
      <c r="B911" t="s">
        <v>95</v>
      </c>
      <c r="C911" t="s">
        <v>1111</v>
      </c>
      <c r="D911" t="s">
        <v>1604</v>
      </c>
      <c r="E911" s="1">
        <v>416</v>
      </c>
      <c r="F911"/>
    </row>
    <row r="912" spans="1:6" hidden="1" x14ac:dyDescent="0.25">
      <c r="A912" s="7">
        <v>42370</v>
      </c>
      <c r="B912" t="s">
        <v>577</v>
      </c>
      <c r="C912" t="s">
        <v>628</v>
      </c>
      <c r="D912" s="18" t="s">
        <v>629</v>
      </c>
      <c r="E912" s="1">
        <v>46400</v>
      </c>
      <c r="F912"/>
    </row>
    <row r="913" spans="1:6" hidden="1" x14ac:dyDescent="0.25">
      <c r="A913" s="7">
        <v>42373</v>
      </c>
      <c r="B913" t="s">
        <v>632</v>
      </c>
      <c r="C913" t="s">
        <v>653</v>
      </c>
      <c r="D913" s="18" t="s">
        <v>654</v>
      </c>
      <c r="E913" s="1">
        <v>18100</v>
      </c>
      <c r="F913"/>
    </row>
    <row r="914" spans="1:6" hidden="1" x14ac:dyDescent="0.25">
      <c r="A914" s="7">
        <v>42395</v>
      </c>
      <c r="B914" t="s">
        <v>680</v>
      </c>
      <c r="C914" t="s">
        <v>681</v>
      </c>
      <c r="D914" s="18" t="s">
        <v>682</v>
      </c>
      <c r="E914" s="1">
        <v>3192.5</v>
      </c>
      <c r="F914"/>
    </row>
    <row r="915" spans="1:6" hidden="1" x14ac:dyDescent="0.25">
      <c r="A915" s="7">
        <v>42471</v>
      </c>
      <c r="B915" t="s">
        <v>788</v>
      </c>
      <c r="C915" t="s">
        <v>211</v>
      </c>
      <c r="D915" t="s">
        <v>802</v>
      </c>
      <c r="E915" s="1">
        <v>38880</v>
      </c>
      <c r="F915"/>
    </row>
    <row r="916" spans="1:6" hidden="1" x14ac:dyDescent="0.25">
      <c r="A916" s="7">
        <v>42508</v>
      </c>
      <c r="B916" t="s">
        <v>858</v>
      </c>
      <c r="C916" t="s">
        <v>890</v>
      </c>
      <c r="D916" s="18" t="s">
        <v>891</v>
      </c>
      <c r="E916" s="1">
        <v>208</v>
      </c>
      <c r="F916"/>
    </row>
    <row r="917" spans="1:6" hidden="1" x14ac:dyDescent="0.25">
      <c r="A917" s="7">
        <v>42649</v>
      </c>
      <c r="B917" t="s">
        <v>1167</v>
      </c>
      <c r="C917" t="s">
        <v>1182</v>
      </c>
      <c r="D917" t="s">
        <v>1183</v>
      </c>
      <c r="E917" s="1">
        <v>4320</v>
      </c>
      <c r="F917"/>
    </row>
    <row r="918" spans="1:6" hidden="1" x14ac:dyDescent="0.25">
      <c r="A918" s="7">
        <v>42662</v>
      </c>
      <c r="B918" t="s">
        <v>1167</v>
      </c>
      <c r="C918" t="s">
        <v>1201</v>
      </c>
      <c r="D918" t="s">
        <v>1202</v>
      </c>
      <c r="E918" s="1">
        <v>25.05</v>
      </c>
      <c r="F918"/>
    </row>
    <row r="919" spans="1:6" hidden="1" x14ac:dyDescent="0.25">
      <c r="A919" s="7">
        <v>42736</v>
      </c>
      <c r="B919" t="s">
        <v>296</v>
      </c>
      <c r="C919" t="s">
        <v>297</v>
      </c>
      <c r="D919" s="18" t="s">
        <v>298</v>
      </c>
      <c r="E919" s="1">
        <v>63535.45</v>
      </c>
      <c r="F919"/>
    </row>
    <row r="920" spans="1:6" hidden="1" x14ac:dyDescent="0.25">
      <c r="A920" s="7">
        <v>42802</v>
      </c>
      <c r="B920" t="s">
        <v>400</v>
      </c>
      <c r="C920" t="s">
        <v>408</v>
      </c>
      <c r="D920" s="18" t="s">
        <v>409</v>
      </c>
      <c r="E920" s="1">
        <v>19927.3</v>
      </c>
      <c r="F920"/>
    </row>
    <row r="921" spans="1:6" hidden="1" x14ac:dyDescent="0.25">
      <c r="A921" s="7">
        <v>42886</v>
      </c>
      <c r="B921" t="s">
        <v>61</v>
      </c>
      <c r="C921" t="s">
        <v>452</v>
      </c>
      <c r="D921" s="18" t="s">
        <v>163</v>
      </c>
      <c r="E921" s="1">
        <v>1026</v>
      </c>
      <c r="F921"/>
    </row>
    <row r="922" spans="1:6" hidden="1" x14ac:dyDescent="0.25">
      <c r="A922" s="7">
        <v>42905</v>
      </c>
      <c r="B922" t="s">
        <v>460</v>
      </c>
      <c r="C922" t="s">
        <v>461</v>
      </c>
      <c r="D922" t="s">
        <v>462</v>
      </c>
      <c r="E922" s="1">
        <v>156</v>
      </c>
      <c r="F922"/>
    </row>
    <row r="923" spans="1:6" hidden="1" x14ac:dyDescent="0.25">
      <c r="A923" s="7">
        <v>42922</v>
      </c>
      <c r="B923" t="s">
        <v>199</v>
      </c>
      <c r="C923" t="s">
        <v>475</v>
      </c>
      <c r="D923" t="s">
        <v>476</v>
      </c>
      <c r="E923" s="1">
        <v>392.2</v>
      </c>
      <c r="F923"/>
    </row>
    <row r="924" spans="1:6" hidden="1" x14ac:dyDescent="0.25">
      <c r="A924" s="8">
        <v>43101</v>
      </c>
      <c r="B924" s="9" t="s">
        <v>202</v>
      </c>
      <c r="C924" s="9" t="s">
        <v>203</v>
      </c>
      <c r="D924" s="9" t="s">
        <v>204</v>
      </c>
      <c r="E924" s="10">
        <v>10880</v>
      </c>
    </row>
    <row r="925" spans="1:6" hidden="1" x14ac:dyDescent="0.25">
      <c r="A925" s="7">
        <v>43101</v>
      </c>
      <c r="B925" t="s">
        <v>90</v>
      </c>
      <c r="C925" t="s">
        <v>93</v>
      </c>
      <c r="D925" t="s">
        <v>94</v>
      </c>
      <c r="E925" s="1">
        <v>702</v>
      </c>
    </row>
    <row r="926" spans="1:6" hidden="1" x14ac:dyDescent="0.25">
      <c r="A926" s="7">
        <v>43101</v>
      </c>
      <c r="B926" t="s">
        <v>98</v>
      </c>
      <c r="C926" t="s">
        <v>101</v>
      </c>
      <c r="D926" s="18" t="s">
        <v>102</v>
      </c>
      <c r="E926" s="1">
        <v>9654.2000000000007</v>
      </c>
    </row>
    <row r="927" spans="1:6" x14ac:dyDescent="0.25">
      <c r="A927" s="7">
        <v>43265</v>
      </c>
      <c r="B927" t="s">
        <v>125</v>
      </c>
      <c r="C927" t="s">
        <v>128</v>
      </c>
      <c r="D927" s="19" t="s">
        <v>129</v>
      </c>
      <c r="E927" s="1">
        <v>124430.05</v>
      </c>
    </row>
    <row r="928" spans="1:6" x14ac:dyDescent="0.25">
      <c r="A928" s="7">
        <v>43334</v>
      </c>
      <c r="B928" t="s">
        <v>142</v>
      </c>
      <c r="C928" t="s">
        <v>143</v>
      </c>
      <c r="D928" s="19" t="s">
        <v>144</v>
      </c>
      <c r="E928" s="1">
        <v>15078</v>
      </c>
    </row>
    <row r="929" spans="1:5" x14ac:dyDescent="0.25">
      <c r="A929" s="7">
        <v>43335</v>
      </c>
      <c r="B929" t="s">
        <v>145</v>
      </c>
      <c r="C929" t="s">
        <v>146</v>
      </c>
      <c r="D929" s="19" t="s">
        <v>147</v>
      </c>
      <c r="E929" s="1">
        <v>124430.05</v>
      </c>
    </row>
    <row r="930" spans="1:5" hidden="1" x14ac:dyDescent="0.25">
      <c r="A930" s="7">
        <v>43353</v>
      </c>
      <c r="B930" t="s">
        <v>148</v>
      </c>
      <c r="C930" t="s">
        <v>151</v>
      </c>
      <c r="D930" s="13" t="s">
        <v>66</v>
      </c>
      <c r="E930" s="1">
        <v>824.45</v>
      </c>
    </row>
    <row r="931" spans="1:5" hidden="1" x14ac:dyDescent="0.25">
      <c r="A931" s="7">
        <v>43353</v>
      </c>
      <c r="B931" t="s">
        <v>148</v>
      </c>
      <c r="C931" t="s">
        <v>152</v>
      </c>
      <c r="D931" s="13" t="s">
        <v>66</v>
      </c>
      <c r="E931" s="1">
        <v>1218.6500000000001</v>
      </c>
    </row>
    <row r="932" spans="1:5" hidden="1" x14ac:dyDescent="0.25">
      <c r="A932" s="7">
        <v>43353</v>
      </c>
      <c r="B932" t="s">
        <v>148</v>
      </c>
      <c r="C932" t="s">
        <v>153</v>
      </c>
      <c r="D932" s="13" t="s">
        <v>66</v>
      </c>
      <c r="E932" s="1">
        <v>15302.55</v>
      </c>
    </row>
    <row r="933" spans="1:5" hidden="1" x14ac:dyDescent="0.25">
      <c r="A933" s="7">
        <v>43363</v>
      </c>
      <c r="B933" t="s">
        <v>161</v>
      </c>
      <c r="C933" t="s">
        <v>162</v>
      </c>
      <c r="D933" s="18" t="s">
        <v>163</v>
      </c>
      <c r="E933" s="1">
        <v>22455.45</v>
      </c>
    </row>
    <row r="934" spans="1:5" hidden="1" x14ac:dyDescent="0.25">
      <c r="A934" s="7">
        <v>43370</v>
      </c>
      <c r="B934" t="s">
        <v>161</v>
      </c>
      <c r="C934" t="s">
        <v>166</v>
      </c>
      <c r="D934" s="18" t="s">
        <v>167</v>
      </c>
      <c r="E934" s="1">
        <v>10640.75</v>
      </c>
    </row>
    <row r="935" spans="1:5" hidden="1" x14ac:dyDescent="0.25">
      <c r="A935" s="7">
        <v>43382</v>
      </c>
      <c r="B935" t="s">
        <v>180</v>
      </c>
      <c r="C935" t="s">
        <v>181</v>
      </c>
      <c r="D935" s="18" t="s">
        <v>182</v>
      </c>
      <c r="E935" s="1">
        <v>16639.650000000001</v>
      </c>
    </row>
    <row r="936" spans="1:5" hidden="1" x14ac:dyDescent="0.25">
      <c r="A936" s="7">
        <v>43384</v>
      </c>
      <c r="B936" t="s">
        <v>180</v>
      </c>
      <c r="C936" t="s">
        <v>183</v>
      </c>
      <c r="D936" s="18" t="s">
        <v>184</v>
      </c>
      <c r="E936" s="1">
        <v>9660.7000000000007</v>
      </c>
    </row>
    <row r="937" spans="1:5" hidden="1" x14ac:dyDescent="0.25">
      <c r="A937" s="7">
        <v>43385</v>
      </c>
      <c r="B937" t="s">
        <v>174</v>
      </c>
      <c r="C937" t="s">
        <v>185</v>
      </c>
      <c r="D937" s="13" t="s">
        <v>66</v>
      </c>
      <c r="E937" s="1">
        <v>313.39999999999998</v>
      </c>
    </row>
    <row r="938" spans="1:5" hidden="1" x14ac:dyDescent="0.25">
      <c r="A938" s="7">
        <v>43385</v>
      </c>
      <c r="B938" t="s">
        <v>174</v>
      </c>
      <c r="C938" t="s">
        <v>186</v>
      </c>
      <c r="D938" s="13" t="s">
        <v>66</v>
      </c>
      <c r="E938" s="1">
        <v>3091.55</v>
      </c>
    </row>
    <row r="939" spans="1:5" hidden="1" x14ac:dyDescent="0.25">
      <c r="A939" s="7">
        <v>43385</v>
      </c>
      <c r="B939" t="s">
        <v>174</v>
      </c>
      <c r="C939" t="s">
        <v>187</v>
      </c>
      <c r="D939" s="13" t="s">
        <v>66</v>
      </c>
      <c r="E939" s="1">
        <v>2598.8000000000002</v>
      </c>
    </row>
    <row r="940" spans="1:5" hidden="1" x14ac:dyDescent="0.25">
      <c r="A940" s="7">
        <v>43388</v>
      </c>
      <c r="B940" t="s">
        <v>180</v>
      </c>
      <c r="C940" t="s">
        <v>188</v>
      </c>
      <c r="D940" s="18" t="s">
        <v>189</v>
      </c>
      <c r="E940" s="1">
        <v>4510.5</v>
      </c>
    </row>
    <row r="941" spans="1:5" hidden="1" x14ac:dyDescent="0.25">
      <c r="A941" s="7">
        <v>43522</v>
      </c>
      <c r="B941" t="s">
        <v>53</v>
      </c>
      <c r="C941" t="s">
        <v>54</v>
      </c>
      <c r="D941" s="13" t="s">
        <v>55</v>
      </c>
      <c r="E941" s="1">
        <v>4614.95</v>
      </c>
    </row>
    <row r="942" spans="1:5" hidden="1" x14ac:dyDescent="0.25">
      <c r="A942" s="7">
        <v>43587</v>
      </c>
      <c r="B942" t="s">
        <v>61</v>
      </c>
      <c r="C942" t="s">
        <v>62</v>
      </c>
      <c r="D942" s="13" t="s">
        <v>63</v>
      </c>
      <c r="E942" s="1">
        <v>4435.6000000000004</v>
      </c>
    </row>
    <row r="943" spans="1:5" hidden="1" x14ac:dyDescent="0.25">
      <c r="A943" s="7">
        <v>43690</v>
      </c>
      <c r="B943" t="s">
        <v>64</v>
      </c>
      <c r="C943" t="s">
        <v>65</v>
      </c>
      <c r="D943" s="13" t="s">
        <v>66</v>
      </c>
      <c r="E943" s="1">
        <v>1568.1</v>
      </c>
    </row>
    <row r="944" spans="1:5" hidden="1" x14ac:dyDescent="0.25">
      <c r="A944" s="7">
        <v>43738</v>
      </c>
      <c r="B944" t="s">
        <v>67</v>
      </c>
      <c r="C944" t="s">
        <v>68</v>
      </c>
      <c r="D944" s="13" t="s">
        <v>69</v>
      </c>
      <c r="E944" s="1">
        <v>6899.6</v>
      </c>
    </row>
    <row r="945" spans="1:5" hidden="1" x14ac:dyDescent="0.25">
      <c r="A945" s="7">
        <v>43829</v>
      </c>
      <c r="B945" t="s">
        <v>70</v>
      </c>
      <c r="C945" t="s">
        <v>71</v>
      </c>
      <c r="D945" s="13" t="s">
        <v>72</v>
      </c>
      <c r="E945" s="1">
        <v>4659.6499999999996</v>
      </c>
    </row>
    <row r="946" spans="1:5" hidden="1" x14ac:dyDescent="0.25">
      <c r="A946" s="7">
        <v>43921</v>
      </c>
      <c r="B946" t="s">
        <v>207</v>
      </c>
      <c r="C946" t="s">
        <v>208</v>
      </c>
      <c r="D946" s="13" t="s">
        <v>209</v>
      </c>
      <c r="E946" s="1">
        <v>2867.5</v>
      </c>
    </row>
    <row r="947" spans="1:5" hidden="1" x14ac:dyDescent="0.25">
      <c r="A947" s="7">
        <v>44033</v>
      </c>
      <c r="B947" t="s">
        <v>210</v>
      </c>
      <c r="C947" t="s">
        <v>211</v>
      </c>
      <c r="D947" s="13" t="s">
        <v>212</v>
      </c>
      <c r="E947" s="1">
        <v>7701.95</v>
      </c>
    </row>
    <row r="948" spans="1:5" hidden="1" x14ac:dyDescent="0.25">
      <c r="A948" s="7">
        <v>44104</v>
      </c>
      <c r="B948" t="s">
        <v>219</v>
      </c>
      <c r="C948" t="s">
        <v>175</v>
      </c>
      <c r="D948" s="13" t="s">
        <v>220</v>
      </c>
      <c r="E948" s="1">
        <v>2105.5500000000002</v>
      </c>
    </row>
    <row r="949" spans="1:5" hidden="1" x14ac:dyDescent="0.25">
      <c r="A949" s="7">
        <v>44197</v>
      </c>
      <c r="B949" t="s">
        <v>244</v>
      </c>
      <c r="C949" t="s">
        <v>245</v>
      </c>
      <c r="D949" s="13" t="s">
        <v>246</v>
      </c>
      <c r="E949" s="1">
        <v>7866.4</v>
      </c>
    </row>
    <row r="950" spans="1:5" hidden="1" x14ac:dyDescent="0.25">
      <c r="A950" s="7">
        <v>44286</v>
      </c>
      <c r="B950" t="s">
        <v>250</v>
      </c>
      <c r="C950" t="s">
        <v>251</v>
      </c>
      <c r="D950" s="13" t="s">
        <v>209</v>
      </c>
      <c r="E950" s="1">
        <v>2329.5500000000002</v>
      </c>
    </row>
    <row r="951" spans="1:5" hidden="1" x14ac:dyDescent="0.25">
      <c r="A951" s="7">
        <v>44377</v>
      </c>
      <c r="B951" t="s">
        <v>252</v>
      </c>
      <c r="C951" t="s">
        <v>253</v>
      </c>
      <c r="D951" s="13" t="s">
        <v>212</v>
      </c>
      <c r="E951" s="1">
        <v>2553.5500000000002</v>
      </c>
    </row>
    <row r="952" spans="1:5" hidden="1" x14ac:dyDescent="0.25">
      <c r="A952" s="7">
        <v>44480</v>
      </c>
      <c r="B952" t="s">
        <v>254</v>
      </c>
      <c r="C952" t="s">
        <v>255</v>
      </c>
      <c r="D952" s="13" t="s">
        <v>220</v>
      </c>
      <c r="E952" s="1">
        <v>1344.1</v>
      </c>
    </row>
    <row r="953" spans="1:5" hidden="1" x14ac:dyDescent="0.25">
      <c r="A953" s="7">
        <v>44561</v>
      </c>
      <c r="B953" t="s">
        <v>256</v>
      </c>
      <c r="C953" t="s">
        <v>257</v>
      </c>
      <c r="D953" s="13" t="s">
        <v>246</v>
      </c>
      <c r="E953" s="1">
        <v>4989.75</v>
      </c>
    </row>
    <row r="954" spans="1:5" hidden="1" x14ac:dyDescent="0.25">
      <c r="A954" s="7">
        <v>44676</v>
      </c>
      <c r="B954" t="s">
        <v>262</v>
      </c>
      <c r="C954" t="s">
        <v>263</v>
      </c>
      <c r="D954" s="14" t="s">
        <v>264</v>
      </c>
      <c r="E954" s="1">
        <v>2856.2</v>
      </c>
    </row>
    <row r="955" spans="1:5" hidden="1" x14ac:dyDescent="0.25">
      <c r="A955" s="7">
        <v>44676</v>
      </c>
      <c r="B955" t="s">
        <v>262</v>
      </c>
      <c r="C955" t="s">
        <v>265</v>
      </c>
      <c r="D955" s="18" t="s">
        <v>266</v>
      </c>
      <c r="E955" s="1">
        <v>2098</v>
      </c>
    </row>
    <row r="956" spans="1:5" hidden="1" x14ac:dyDescent="0.25">
      <c r="A956" s="7">
        <v>44749</v>
      </c>
      <c r="B956" t="s">
        <v>270</v>
      </c>
      <c r="C956" t="s">
        <v>271</v>
      </c>
      <c r="D956" s="18" t="s">
        <v>272</v>
      </c>
      <c r="E956" s="1">
        <v>1478.7</v>
      </c>
    </row>
    <row r="957" spans="1:5" hidden="1" x14ac:dyDescent="0.25">
      <c r="A957" s="7">
        <v>44854</v>
      </c>
      <c r="B957" t="s">
        <v>133</v>
      </c>
      <c r="C957" t="s">
        <v>273</v>
      </c>
      <c r="D957" s="18" t="s">
        <v>274</v>
      </c>
      <c r="E957" s="1">
        <v>896.05</v>
      </c>
    </row>
    <row r="958" spans="1:5" hidden="1" x14ac:dyDescent="0.25">
      <c r="A958" s="7">
        <v>44926</v>
      </c>
      <c r="B958" t="s">
        <v>259</v>
      </c>
      <c r="C958" t="s">
        <v>260</v>
      </c>
      <c r="D958" s="15" t="s">
        <v>261</v>
      </c>
      <c r="E958" s="1">
        <v>54444.3</v>
      </c>
    </row>
    <row r="959" spans="1:5" hidden="1" x14ac:dyDescent="0.25">
      <c r="A959" s="7">
        <v>44926</v>
      </c>
      <c r="B959" t="s">
        <v>275</v>
      </c>
      <c r="C959" t="s">
        <v>276</v>
      </c>
      <c r="D959" s="18" t="s">
        <v>277</v>
      </c>
      <c r="E959" s="1">
        <v>1030.7</v>
      </c>
    </row>
    <row r="961" spans="5:5" x14ac:dyDescent="0.25">
      <c r="E961" s="3">
        <f>SUM(E7:E959)-SUM(F7:F959)</f>
        <v>29753704.489999969</v>
      </c>
    </row>
  </sheetData>
  <autoFilter ref="A6:H959" xr:uid="{17A320B0-9D76-4621-B856-6F13E0A88F08}">
    <filterColumn colId="3">
      <colorFilter dxfId="0"/>
    </filterColumn>
    <sortState xmlns:xlrd2="http://schemas.microsoft.com/office/spreadsheetml/2017/richdata2" ref="A912:H940">
      <sortCondition sortBy="cellColor" ref="D6:D959" dxfId="2"/>
    </sortState>
  </autoFilter>
  <sortState xmlns:xlrd2="http://schemas.microsoft.com/office/spreadsheetml/2017/richdata2" ref="A8:E959">
    <sortCondition sortBy="cellColor" ref="D8:D959" dxfId="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6B442-BC48-4643-8ADD-430D0397DE56}">
  <dimension ref="A2:H961"/>
  <sheetViews>
    <sheetView topLeftCell="A457" workbookViewId="0">
      <selection activeCell="A457" sqref="A457"/>
    </sheetView>
  </sheetViews>
  <sheetFormatPr baseColWidth="10" defaultRowHeight="15" x14ac:dyDescent="0.25"/>
  <cols>
    <col min="1" max="1" width="9.85546875" bestFit="1" customWidth="1"/>
    <col min="2" max="2" width="7.140625" customWidth="1"/>
    <col min="3" max="3" width="7.140625" bestFit="1" customWidth="1"/>
    <col min="4" max="4" width="120.85546875" bestFit="1" customWidth="1"/>
    <col min="5" max="6" width="12.28515625" style="1" bestFit="1" customWidth="1"/>
  </cols>
  <sheetData>
    <row r="2" spans="1:6" x14ac:dyDescent="0.25">
      <c r="B2" s="5" t="s">
        <v>0</v>
      </c>
    </row>
    <row r="4" spans="1:6" x14ac:dyDescent="0.25">
      <c r="B4" s="2" t="s">
        <v>1879</v>
      </c>
    </row>
    <row r="6" spans="1:6" x14ac:dyDescent="0.25">
      <c r="A6" t="s">
        <v>29</v>
      </c>
      <c r="B6" t="s">
        <v>30</v>
      </c>
      <c r="C6" t="s">
        <v>31</v>
      </c>
      <c r="D6" t="s">
        <v>32</v>
      </c>
      <c r="E6" s="1" t="s">
        <v>33</v>
      </c>
      <c r="F6" s="1" t="s">
        <v>239</v>
      </c>
    </row>
    <row r="7" spans="1:6" x14ac:dyDescent="0.25">
      <c r="A7" s="7">
        <v>40544</v>
      </c>
      <c r="B7" t="s">
        <v>1844</v>
      </c>
      <c r="C7" t="s">
        <v>1845</v>
      </c>
      <c r="D7" t="s">
        <v>1846</v>
      </c>
      <c r="E7" s="1">
        <v>9764.7000000000007</v>
      </c>
    </row>
    <row r="8" spans="1:6" x14ac:dyDescent="0.25">
      <c r="A8" s="7">
        <v>40544</v>
      </c>
      <c r="B8" t="s">
        <v>1844</v>
      </c>
      <c r="C8" t="s">
        <v>1845</v>
      </c>
      <c r="D8" t="s">
        <v>1847</v>
      </c>
      <c r="E8" s="1">
        <v>6057.9</v>
      </c>
    </row>
    <row r="9" spans="1:6" x14ac:dyDescent="0.25">
      <c r="A9" s="7">
        <v>40570</v>
      </c>
      <c r="B9" t="s">
        <v>1618</v>
      </c>
      <c r="C9" t="s">
        <v>1848</v>
      </c>
      <c r="D9" t="s">
        <v>1849</v>
      </c>
      <c r="E9" s="1">
        <v>31.9</v>
      </c>
    </row>
    <row r="10" spans="1:6" x14ac:dyDescent="0.25">
      <c r="A10" s="7">
        <v>40605</v>
      </c>
      <c r="B10" t="s">
        <v>1639</v>
      </c>
      <c r="C10" t="s">
        <v>1850</v>
      </c>
      <c r="D10" t="s">
        <v>1851</v>
      </c>
      <c r="E10" s="1">
        <v>6080.4</v>
      </c>
    </row>
    <row r="11" spans="1:6" x14ac:dyDescent="0.25">
      <c r="A11" s="7">
        <v>40633</v>
      </c>
      <c r="B11" t="s">
        <v>1639</v>
      </c>
      <c r="C11" t="s">
        <v>1852</v>
      </c>
      <c r="D11" t="s">
        <v>1853</v>
      </c>
      <c r="E11" s="1">
        <v>10800</v>
      </c>
    </row>
    <row r="12" spans="1:6" x14ac:dyDescent="0.25">
      <c r="A12" s="7">
        <v>40647</v>
      </c>
      <c r="B12" t="s">
        <v>1794</v>
      </c>
      <c r="C12" t="s">
        <v>1854</v>
      </c>
      <c r="D12" t="s">
        <v>1855</v>
      </c>
      <c r="E12" s="1">
        <v>6912</v>
      </c>
    </row>
    <row r="13" spans="1:6" x14ac:dyDescent="0.25">
      <c r="A13" s="7">
        <v>40687</v>
      </c>
      <c r="B13" t="s">
        <v>1642</v>
      </c>
      <c r="C13" t="s">
        <v>1856</v>
      </c>
      <c r="D13" t="s">
        <v>1857</v>
      </c>
      <c r="E13" s="1">
        <v>6912</v>
      </c>
    </row>
    <row r="14" spans="1:6" x14ac:dyDescent="0.25">
      <c r="A14" s="7">
        <v>40687</v>
      </c>
      <c r="B14" t="s">
        <v>1642</v>
      </c>
      <c r="C14" t="s">
        <v>1856</v>
      </c>
      <c r="D14" t="s">
        <v>1858</v>
      </c>
      <c r="E14" s="1">
        <v>1458</v>
      </c>
    </row>
    <row r="15" spans="1:6" x14ac:dyDescent="0.25">
      <c r="A15" s="7">
        <v>40711</v>
      </c>
      <c r="B15" t="s">
        <v>1650</v>
      </c>
      <c r="C15" t="s">
        <v>1859</v>
      </c>
      <c r="D15" t="s">
        <v>1860</v>
      </c>
      <c r="E15" s="1">
        <v>6912</v>
      </c>
    </row>
    <row r="16" spans="1:6" x14ac:dyDescent="0.25">
      <c r="A16" s="7">
        <v>40736</v>
      </c>
      <c r="B16" t="s">
        <v>1659</v>
      </c>
      <c r="C16" t="s">
        <v>1861</v>
      </c>
      <c r="D16" t="s">
        <v>1862</v>
      </c>
      <c r="E16" s="1">
        <v>5068.8999999999996</v>
      </c>
    </row>
    <row r="17" spans="1:5" x14ac:dyDescent="0.25">
      <c r="A17" s="7">
        <v>40736</v>
      </c>
      <c r="B17" t="s">
        <v>1659</v>
      </c>
      <c r="C17" t="s">
        <v>1861</v>
      </c>
      <c r="D17" t="s">
        <v>1863</v>
      </c>
      <c r="E17" s="1">
        <v>1740.7</v>
      </c>
    </row>
    <row r="18" spans="1:5" x14ac:dyDescent="0.25">
      <c r="A18" s="7">
        <v>40865</v>
      </c>
      <c r="B18" t="s">
        <v>1624</v>
      </c>
      <c r="C18" t="s">
        <v>1864</v>
      </c>
      <c r="D18" t="s">
        <v>1865</v>
      </c>
      <c r="E18" s="1">
        <v>10260</v>
      </c>
    </row>
    <row r="19" spans="1:5" x14ac:dyDescent="0.25">
      <c r="A19" s="7">
        <v>40865</v>
      </c>
      <c r="B19" t="s">
        <v>1624</v>
      </c>
      <c r="C19" t="s">
        <v>1864</v>
      </c>
      <c r="D19" t="s">
        <v>1866</v>
      </c>
      <c r="E19" s="1">
        <v>3548.25</v>
      </c>
    </row>
    <row r="20" spans="1:5" x14ac:dyDescent="0.25">
      <c r="A20" s="7">
        <v>40884</v>
      </c>
      <c r="B20" t="s">
        <v>1628</v>
      </c>
      <c r="C20" t="s">
        <v>1867</v>
      </c>
      <c r="D20" t="s">
        <v>1868</v>
      </c>
      <c r="E20" s="1">
        <v>826.1</v>
      </c>
    </row>
    <row r="21" spans="1:5" x14ac:dyDescent="0.25">
      <c r="A21" s="7">
        <v>40941</v>
      </c>
      <c r="B21" t="s">
        <v>1621</v>
      </c>
      <c r="C21" t="s">
        <v>1781</v>
      </c>
      <c r="D21" t="s">
        <v>1782</v>
      </c>
      <c r="E21" s="1">
        <v>3240</v>
      </c>
    </row>
    <row r="22" spans="1:5" x14ac:dyDescent="0.25">
      <c r="A22" s="7">
        <v>40975</v>
      </c>
      <c r="B22" t="s">
        <v>1783</v>
      </c>
      <c r="C22" t="s">
        <v>1784</v>
      </c>
      <c r="D22" t="s">
        <v>1785</v>
      </c>
      <c r="E22" s="1">
        <v>92.6</v>
      </c>
    </row>
    <row r="23" spans="1:5" x14ac:dyDescent="0.25">
      <c r="A23" s="7">
        <v>40976</v>
      </c>
      <c r="B23" t="s">
        <v>1639</v>
      </c>
      <c r="C23" t="s">
        <v>1786</v>
      </c>
      <c r="D23" t="s">
        <v>1787</v>
      </c>
      <c r="E23" s="1">
        <v>391.6</v>
      </c>
    </row>
    <row r="24" spans="1:5" x14ac:dyDescent="0.25">
      <c r="A24" s="7">
        <v>40976</v>
      </c>
      <c r="B24" t="s">
        <v>1639</v>
      </c>
      <c r="C24" t="s">
        <v>1786</v>
      </c>
      <c r="D24" t="s">
        <v>1788</v>
      </c>
      <c r="E24" s="1">
        <v>8279.25</v>
      </c>
    </row>
    <row r="25" spans="1:5" x14ac:dyDescent="0.25">
      <c r="A25" s="7">
        <v>40997</v>
      </c>
      <c r="B25" t="s">
        <v>1639</v>
      </c>
      <c r="C25" t="s">
        <v>1789</v>
      </c>
      <c r="D25" t="s">
        <v>1790</v>
      </c>
      <c r="E25" s="1">
        <v>2160</v>
      </c>
    </row>
    <row r="26" spans="1:5" x14ac:dyDescent="0.25">
      <c r="A26" s="7">
        <v>41010</v>
      </c>
      <c r="B26" t="s">
        <v>1791</v>
      </c>
      <c r="C26" t="s">
        <v>1792</v>
      </c>
      <c r="D26" t="s">
        <v>1793</v>
      </c>
      <c r="E26" s="1">
        <v>23.9</v>
      </c>
    </row>
    <row r="27" spans="1:5" x14ac:dyDescent="0.25">
      <c r="A27" s="7">
        <v>41011</v>
      </c>
      <c r="B27" t="s">
        <v>1794</v>
      </c>
      <c r="C27" t="s">
        <v>1795</v>
      </c>
      <c r="D27" t="s">
        <v>1796</v>
      </c>
      <c r="E27" s="1">
        <v>632</v>
      </c>
    </row>
    <row r="28" spans="1:5" x14ac:dyDescent="0.25">
      <c r="A28" s="7">
        <v>41022</v>
      </c>
      <c r="B28" t="s">
        <v>1791</v>
      </c>
      <c r="C28" t="s">
        <v>1797</v>
      </c>
      <c r="D28" t="s">
        <v>1798</v>
      </c>
      <c r="E28" s="1">
        <v>54</v>
      </c>
    </row>
    <row r="29" spans="1:5" x14ac:dyDescent="0.25">
      <c r="A29" s="7">
        <v>41030</v>
      </c>
      <c r="B29" t="s">
        <v>1642</v>
      </c>
      <c r="C29" t="s">
        <v>1799</v>
      </c>
      <c r="D29" t="s">
        <v>1800</v>
      </c>
      <c r="E29" s="1">
        <v>46.4</v>
      </c>
    </row>
    <row r="30" spans="1:5" x14ac:dyDescent="0.25">
      <c r="A30" s="7">
        <v>41030</v>
      </c>
      <c r="B30" t="s">
        <v>1642</v>
      </c>
      <c r="C30" t="s">
        <v>1799</v>
      </c>
      <c r="D30" t="s">
        <v>1801</v>
      </c>
      <c r="E30" s="1">
        <v>6480</v>
      </c>
    </row>
    <row r="31" spans="1:5" x14ac:dyDescent="0.25">
      <c r="A31" s="7">
        <v>41030</v>
      </c>
      <c r="B31" t="s">
        <v>1642</v>
      </c>
      <c r="C31" t="s">
        <v>1799</v>
      </c>
      <c r="D31" t="s">
        <v>1802</v>
      </c>
      <c r="E31" s="1">
        <v>1091</v>
      </c>
    </row>
    <row r="32" spans="1:5" x14ac:dyDescent="0.25">
      <c r="A32" s="7">
        <v>41030</v>
      </c>
      <c r="B32" t="s">
        <v>1642</v>
      </c>
      <c r="C32" t="s">
        <v>1799</v>
      </c>
      <c r="D32" t="s">
        <v>1803</v>
      </c>
      <c r="E32" s="1">
        <v>4320</v>
      </c>
    </row>
    <row r="33" spans="1:8" x14ac:dyDescent="0.25">
      <c r="A33" s="7">
        <v>41031</v>
      </c>
      <c r="B33" t="s">
        <v>1804</v>
      </c>
      <c r="C33" t="s">
        <v>1805</v>
      </c>
      <c r="D33" t="s">
        <v>1806</v>
      </c>
      <c r="E33" s="1">
        <v>28</v>
      </c>
    </row>
    <row r="34" spans="1:8" s="1" customFormat="1" x14ac:dyDescent="0.25">
      <c r="A34" s="7">
        <v>41038</v>
      </c>
      <c r="B34" t="s">
        <v>1804</v>
      </c>
      <c r="C34" t="s">
        <v>1807</v>
      </c>
      <c r="D34" t="s">
        <v>1808</v>
      </c>
      <c r="E34" s="1">
        <v>60</v>
      </c>
      <c r="G34"/>
      <c r="H34"/>
    </row>
    <row r="35" spans="1:8" s="1" customFormat="1" x14ac:dyDescent="0.25">
      <c r="A35" s="7">
        <v>41044</v>
      </c>
      <c r="B35" t="s">
        <v>1642</v>
      </c>
      <c r="C35" t="s">
        <v>1809</v>
      </c>
      <c r="D35" t="s">
        <v>1810</v>
      </c>
      <c r="E35" s="1">
        <v>4320</v>
      </c>
      <c r="G35"/>
      <c r="H35"/>
    </row>
    <row r="36" spans="1:8" s="1" customFormat="1" x14ac:dyDescent="0.25">
      <c r="A36" s="7">
        <v>41044</v>
      </c>
      <c r="B36" t="s">
        <v>1642</v>
      </c>
      <c r="C36" t="s">
        <v>1809</v>
      </c>
      <c r="D36" t="s">
        <v>1811</v>
      </c>
      <c r="E36" s="1">
        <v>16191.1</v>
      </c>
      <c r="G36"/>
      <c r="H36"/>
    </row>
    <row r="37" spans="1:8" s="1" customFormat="1" x14ac:dyDescent="0.25">
      <c r="A37" s="7">
        <v>41044</v>
      </c>
      <c r="B37" t="s">
        <v>1642</v>
      </c>
      <c r="C37" t="s">
        <v>1809</v>
      </c>
      <c r="D37" t="s">
        <v>1812</v>
      </c>
      <c r="E37" s="1">
        <v>556.20000000000005</v>
      </c>
      <c r="G37"/>
      <c r="H37"/>
    </row>
    <row r="38" spans="1:8" s="1" customFormat="1" x14ac:dyDescent="0.25">
      <c r="A38" s="7">
        <v>41058</v>
      </c>
      <c r="B38" t="s">
        <v>1642</v>
      </c>
      <c r="C38" t="s">
        <v>1813</v>
      </c>
      <c r="D38" t="s">
        <v>1814</v>
      </c>
      <c r="E38" s="1">
        <v>20000</v>
      </c>
      <c r="G38"/>
      <c r="H38"/>
    </row>
    <row r="39" spans="1:8" s="1" customFormat="1" x14ac:dyDescent="0.25">
      <c r="A39" s="7">
        <v>41058</v>
      </c>
      <c r="B39" t="s">
        <v>1642</v>
      </c>
      <c r="C39" t="s">
        <v>1813</v>
      </c>
      <c r="D39" t="s">
        <v>1815</v>
      </c>
      <c r="E39" s="1">
        <v>4320</v>
      </c>
      <c r="G39"/>
      <c r="H39"/>
    </row>
    <row r="40" spans="1:8" s="1" customFormat="1" x14ac:dyDescent="0.25">
      <c r="A40" s="7">
        <v>41058</v>
      </c>
      <c r="B40" t="s">
        <v>1642</v>
      </c>
      <c r="C40" t="s">
        <v>1813</v>
      </c>
      <c r="D40" t="s">
        <v>1816</v>
      </c>
      <c r="E40" s="1">
        <v>326.39999999999998</v>
      </c>
      <c r="G40"/>
      <c r="H40"/>
    </row>
    <row r="41" spans="1:8" s="1" customFormat="1" x14ac:dyDescent="0.25">
      <c r="A41" s="7">
        <v>41058</v>
      </c>
      <c r="B41" t="s">
        <v>1642</v>
      </c>
      <c r="C41" t="s">
        <v>1813</v>
      </c>
      <c r="D41" t="s">
        <v>1817</v>
      </c>
      <c r="E41" s="1">
        <v>4543.25</v>
      </c>
      <c r="G41"/>
      <c r="H41"/>
    </row>
    <row r="42" spans="1:8" s="1" customFormat="1" x14ac:dyDescent="0.25">
      <c r="A42" s="7">
        <v>41058</v>
      </c>
      <c r="B42" t="s">
        <v>1642</v>
      </c>
      <c r="C42" t="s">
        <v>1813</v>
      </c>
      <c r="D42" t="s">
        <v>1818</v>
      </c>
      <c r="E42" s="1">
        <v>3456</v>
      </c>
      <c r="G42"/>
      <c r="H42"/>
    </row>
    <row r="43" spans="1:8" s="1" customFormat="1" x14ac:dyDescent="0.25">
      <c r="A43" s="7">
        <v>41058</v>
      </c>
      <c r="B43" t="s">
        <v>1642</v>
      </c>
      <c r="C43" t="s">
        <v>1813</v>
      </c>
      <c r="D43" t="s">
        <v>1819</v>
      </c>
      <c r="E43" s="1">
        <v>133.1</v>
      </c>
      <c r="G43"/>
      <c r="H43"/>
    </row>
    <row r="44" spans="1:8" s="1" customFormat="1" x14ac:dyDescent="0.25">
      <c r="A44" s="7">
        <v>41058</v>
      </c>
      <c r="B44" t="s">
        <v>1642</v>
      </c>
      <c r="C44" t="s">
        <v>1813</v>
      </c>
      <c r="D44" t="s">
        <v>1820</v>
      </c>
      <c r="E44" s="1">
        <v>2559.6</v>
      </c>
      <c r="G44"/>
      <c r="H44"/>
    </row>
    <row r="45" spans="1:8" s="1" customFormat="1" x14ac:dyDescent="0.25">
      <c r="A45" s="7">
        <v>41058</v>
      </c>
      <c r="B45" t="s">
        <v>1642</v>
      </c>
      <c r="C45" t="s">
        <v>1813</v>
      </c>
      <c r="D45" t="s">
        <v>1821</v>
      </c>
      <c r="E45" s="1">
        <v>1237.7</v>
      </c>
      <c r="G45"/>
      <c r="H45"/>
    </row>
    <row r="46" spans="1:8" s="1" customFormat="1" x14ac:dyDescent="0.25">
      <c r="A46" s="7">
        <v>41058</v>
      </c>
      <c r="B46" t="s">
        <v>1642</v>
      </c>
      <c r="C46" t="s">
        <v>1813</v>
      </c>
      <c r="D46" t="s">
        <v>1822</v>
      </c>
      <c r="E46" s="1">
        <v>131.30000000000001</v>
      </c>
      <c r="G46"/>
      <c r="H46"/>
    </row>
    <row r="47" spans="1:8" s="1" customFormat="1" x14ac:dyDescent="0.25">
      <c r="A47" s="7">
        <v>41058</v>
      </c>
      <c r="B47" t="s">
        <v>1642</v>
      </c>
      <c r="C47" t="s">
        <v>1813</v>
      </c>
      <c r="D47" t="s">
        <v>1823</v>
      </c>
      <c r="E47" s="1">
        <v>116.25</v>
      </c>
      <c r="G47"/>
      <c r="H47"/>
    </row>
    <row r="48" spans="1:8" s="1" customFormat="1" x14ac:dyDescent="0.25">
      <c r="A48" s="7">
        <v>41058</v>
      </c>
      <c r="B48" t="s">
        <v>1642</v>
      </c>
      <c r="C48" t="s">
        <v>1813</v>
      </c>
      <c r="D48" t="s">
        <v>1824</v>
      </c>
      <c r="E48" s="1">
        <v>4320</v>
      </c>
      <c r="G48"/>
      <c r="H48"/>
    </row>
    <row r="49" spans="1:8" s="1" customFormat="1" x14ac:dyDescent="0.25">
      <c r="A49" s="7">
        <v>41058</v>
      </c>
      <c r="B49" t="s">
        <v>1642</v>
      </c>
      <c r="C49" t="s">
        <v>1813</v>
      </c>
      <c r="D49" t="s">
        <v>1825</v>
      </c>
      <c r="E49" s="1">
        <v>352.95</v>
      </c>
      <c r="G49"/>
      <c r="H49"/>
    </row>
    <row r="50" spans="1:8" s="1" customFormat="1" x14ac:dyDescent="0.25">
      <c r="A50" s="7">
        <v>41082</v>
      </c>
      <c r="B50" t="s">
        <v>1650</v>
      </c>
      <c r="C50" t="s">
        <v>1826</v>
      </c>
      <c r="D50" t="s">
        <v>1827</v>
      </c>
      <c r="E50" s="1">
        <v>140</v>
      </c>
      <c r="G50"/>
      <c r="H50"/>
    </row>
    <row r="51" spans="1:8" s="1" customFormat="1" x14ac:dyDescent="0.25">
      <c r="A51" s="7">
        <v>41087</v>
      </c>
      <c r="B51" t="s">
        <v>1650</v>
      </c>
      <c r="C51" t="s">
        <v>1828</v>
      </c>
      <c r="D51" t="s">
        <v>1829</v>
      </c>
      <c r="E51" s="1">
        <v>7290</v>
      </c>
      <c r="G51"/>
      <c r="H51"/>
    </row>
    <row r="52" spans="1:8" s="1" customFormat="1" x14ac:dyDescent="0.25">
      <c r="A52" s="7">
        <v>41094</v>
      </c>
      <c r="B52" t="s">
        <v>1659</v>
      </c>
      <c r="C52" t="s">
        <v>1828</v>
      </c>
      <c r="D52" t="s">
        <v>1830</v>
      </c>
      <c r="E52" s="1">
        <v>190000</v>
      </c>
      <c r="G52"/>
      <c r="H52"/>
    </row>
    <row r="53" spans="1:8" s="1" customFormat="1" x14ac:dyDescent="0.25">
      <c r="A53" s="7">
        <v>41094</v>
      </c>
      <c r="B53" t="s">
        <v>1659</v>
      </c>
      <c r="C53" t="s">
        <v>1831</v>
      </c>
      <c r="D53" t="s">
        <v>1832</v>
      </c>
      <c r="E53" s="1">
        <v>1170</v>
      </c>
      <c r="G53"/>
      <c r="H53"/>
    </row>
    <row r="54" spans="1:8" s="1" customFormat="1" x14ac:dyDescent="0.25">
      <c r="A54" s="7">
        <v>41094</v>
      </c>
      <c r="B54" t="s">
        <v>1659</v>
      </c>
      <c r="C54" t="s">
        <v>1831</v>
      </c>
      <c r="D54" t="s">
        <v>1833</v>
      </c>
      <c r="E54" s="1">
        <v>64.8</v>
      </c>
      <c r="G54"/>
      <c r="H54"/>
    </row>
    <row r="55" spans="1:8" s="1" customFormat="1" x14ac:dyDescent="0.25">
      <c r="A55" s="7">
        <v>41094</v>
      </c>
      <c r="B55" t="s">
        <v>1659</v>
      </c>
      <c r="C55" t="s">
        <v>1831</v>
      </c>
      <c r="D55" t="s">
        <v>1834</v>
      </c>
      <c r="E55" s="1">
        <v>4000</v>
      </c>
      <c r="G55"/>
      <c r="H55"/>
    </row>
    <row r="56" spans="1:8" s="1" customFormat="1" x14ac:dyDescent="0.25">
      <c r="A56" s="7">
        <v>41094</v>
      </c>
      <c r="B56" t="s">
        <v>1659</v>
      </c>
      <c r="C56" t="s">
        <v>1831</v>
      </c>
      <c r="D56" t="s">
        <v>1835</v>
      </c>
      <c r="E56" s="1">
        <v>2703</v>
      </c>
      <c r="G56"/>
      <c r="H56"/>
    </row>
    <row r="57" spans="1:8" s="1" customFormat="1" x14ac:dyDescent="0.25">
      <c r="A57" s="7">
        <v>41094</v>
      </c>
      <c r="B57" t="s">
        <v>1659</v>
      </c>
      <c r="C57" t="s">
        <v>1831</v>
      </c>
      <c r="D57" t="s">
        <v>1836</v>
      </c>
      <c r="E57" s="1">
        <v>476.3</v>
      </c>
      <c r="G57"/>
      <c r="H57"/>
    </row>
    <row r="58" spans="1:8" s="1" customFormat="1" x14ac:dyDescent="0.25">
      <c r="A58" s="7">
        <v>41096</v>
      </c>
      <c r="B58" t="s">
        <v>1659</v>
      </c>
      <c r="C58" t="s">
        <v>1837</v>
      </c>
      <c r="D58" t="s">
        <v>1830</v>
      </c>
      <c r="E58" s="1">
        <v>40000</v>
      </c>
      <c r="G58"/>
      <c r="H58"/>
    </row>
    <row r="59" spans="1:8" s="1" customFormat="1" x14ac:dyDescent="0.25">
      <c r="A59" s="7">
        <v>41157</v>
      </c>
      <c r="B59" t="s">
        <v>1838</v>
      </c>
      <c r="C59" t="s">
        <v>1839</v>
      </c>
      <c r="D59" t="s">
        <v>1840</v>
      </c>
      <c r="E59" s="1">
        <v>70</v>
      </c>
      <c r="G59"/>
      <c r="H59"/>
    </row>
    <row r="60" spans="1:8" s="1" customFormat="1" x14ac:dyDescent="0.25">
      <c r="A60" s="7">
        <v>41157</v>
      </c>
      <c r="B60" t="s">
        <v>1838</v>
      </c>
      <c r="C60" t="s">
        <v>1839</v>
      </c>
      <c r="D60" t="s">
        <v>1841</v>
      </c>
      <c r="E60" s="1">
        <v>4600</v>
      </c>
      <c r="G60"/>
      <c r="H60"/>
    </row>
    <row r="61" spans="1:8" s="1" customFormat="1" x14ac:dyDescent="0.25">
      <c r="A61" s="7">
        <v>41183</v>
      </c>
      <c r="B61" t="s">
        <v>1768</v>
      </c>
      <c r="C61" t="s">
        <v>1842</v>
      </c>
      <c r="D61" t="s">
        <v>1843</v>
      </c>
      <c r="E61" s="1">
        <v>10000</v>
      </c>
      <c r="G61"/>
      <c r="H61"/>
    </row>
    <row r="62" spans="1:8" s="1" customFormat="1" x14ac:dyDescent="0.25">
      <c r="A62" s="7">
        <v>41243</v>
      </c>
      <c r="B62" t="s">
        <v>1624</v>
      </c>
      <c r="C62" t="s">
        <v>1871</v>
      </c>
      <c r="D62" t="s">
        <v>1872</v>
      </c>
      <c r="E62" s="1">
        <v>890.2</v>
      </c>
      <c r="G62"/>
      <c r="H62"/>
    </row>
    <row r="63" spans="1:8" s="1" customFormat="1" x14ac:dyDescent="0.25">
      <c r="A63" s="7">
        <v>41243</v>
      </c>
      <c r="B63" t="s">
        <v>1624</v>
      </c>
      <c r="C63" t="s">
        <v>1871</v>
      </c>
      <c r="D63" t="s">
        <v>1873</v>
      </c>
      <c r="E63" s="1">
        <v>873.25</v>
      </c>
      <c r="G63"/>
      <c r="H63"/>
    </row>
    <row r="64" spans="1:8" s="1" customFormat="1" x14ac:dyDescent="0.25">
      <c r="A64" s="7">
        <v>41254</v>
      </c>
      <c r="B64" t="s">
        <v>1628</v>
      </c>
      <c r="C64" t="s">
        <v>1874</v>
      </c>
      <c r="D64" t="s">
        <v>1875</v>
      </c>
      <c r="E64" s="1">
        <v>483.5</v>
      </c>
      <c r="G64"/>
      <c r="H64"/>
    </row>
    <row r="65" spans="1:8" s="1" customFormat="1" x14ac:dyDescent="0.25">
      <c r="A65" s="7">
        <v>41264</v>
      </c>
      <c r="B65" t="s">
        <v>558</v>
      </c>
      <c r="C65" t="s">
        <v>1876</v>
      </c>
      <c r="D65" t="s">
        <v>1877</v>
      </c>
      <c r="E65" s="1">
        <v>95000</v>
      </c>
      <c r="G65"/>
      <c r="H65"/>
    </row>
    <row r="66" spans="1:8" s="1" customFormat="1" x14ac:dyDescent="0.25">
      <c r="A66" s="7">
        <v>41270</v>
      </c>
      <c r="B66" t="s">
        <v>1628</v>
      </c>
      <c r="C66" t="s">
        <v>1869</v>
      </c>
      <c r="D66" t="s">
        <v>1870</v>
      </c>
      <c r="E66" s="1">
        <v>7070.75</v>
      </c>
      <c r="G66"/>
      <c r="H66"/>
    </row>
    <row r="67" spans="1:8" s="1" customFormat="1" x14ac:dyDescent="0.25">
      <c r="A67" s="7">
        <v>41320</v>
      </c>
      <c r="B67" t="s">
        <v>1754</v>
      </c>
      <c r="C67" t="s">
        <v>1755</v>
      </c>
      <c r="D67" t="s">
        <v>1756</v>
      </c>
      <c r="E67" s="1">
        <v>198</v>
      </c>
      <c r="G67"/>
      <c r="H67"/>
    </row>
    <row r="68" spans="1:8" s="1" customFormat="1" x14ac:dyDescent="0.25">
      <c r="A68" s="7">
        <v>41339</v>
      </c>
      <c r="B68" t="s">
        <v>1639</v>
      </c>
      <c r="C68" t="s">
        <v>1757</v>
      </c>
      <c r="D68" t="s">
        <v>1758</v>
      </c>
      <c r="E68" s="1">
        <v>364.55</v>
      </c>
      <c r="G68"/>
      <c r="H68"/>
    </row>
    <row r="69" spans="1:8" s="1" customFormat="1" x14ac:dyDescent="0.25">
      <c r="A69" s="7">
        <v>41339</v>
      </c>
      <c r="B69" t="s">
        <v>1639</v>
      </c>
      <c r="C69" t="s">
        <v>1757</v>
      </c>
      <c r="D69" t="s">
        <v>1758</v>
      </c>
      <c r="E69" s="1">
        <v>351</v>
      </c>
      <c r="G69"/>
      <c r="H69"/>
    </row>
    <row r="70" spans="1:8" s="1" customFormat="1" x14ac:dyDescent="0.25">
      <c r="A70" s="7">
        <v>41359</v>
      </c>
      <c r="B70" t="s">
        <v>1639</v>
      </c>
      <c r="C70" t="s">
        <v>1745</v>
      </c>
      <c r="D70" t="s">
        <v>1746</v>
      </c>
      <c r="E70" s="1">
        <v>2100</v>
      </c>
      <c r="G70"/>
      <c r="H70"/>
    </row>
    <row r="71" spans="1:8" s="1" customFormat="1" x14ac:dyDescent="0.25">
      <c r="A71" s="7">
        <v>41359</v>
      </c>
      <c r="B71" t="s">
        <v>1639</v>
      </c>
      <c r="C71" t="s">
        <v>1745</v>
      </c>
      <c r="D71" t="s">
        <v>1747</v>
      </c>
      <c r="E71" s="1">
        <v>3888</v>
      </c>
      <c r="G71"/>
      <c r="H71"/>
    </row>
    <row r="72" spans="1:8" s="1" customFormat="1" x14ac:dyDescent="0.25">
      <c r="A72" s="7">
        <v>41359</v>
      </c>
      <c r="B72" t="s">
        <v>1639</v>
      </c>
      <c r="C72" t="s">
        <v>1745</v>
      </c>
      <c r="D72" t="s">
        <v>1759</v>
      </c>
      <c r="E72" s="1">
        <v>85087.2</v>
      </c>
      <c r="G72"/>
      <c r="H72"/>
    </row>
    <row r="73" spans="1:8" s="1" customFormat="1" x14ac:dyDescent="0.25">
      <c r="A73" s="7">
        <v>41470</v>
      </c>
      <c r="B73" t="s">
        <v>1659</v>
      </c>
      <c r="C73" t="s">
        <v>1748</v>
      </c>
      <c r="D73" t="s">
        <v>1749</v>
      </c>
      <c r="E73" s="1">
        <v>978</v>
      </c>
      <c r="G73"/>
      <c r="H73"/>
    </row>
    <row r="74" spans="1:8" s="1" customFormat="1" x14ac:dyDescent="0.25">
      <c r="A74" s="7">
        <v>41470</v>
      </c>
      <c r="B74" t="s">
        <v>1659</v>
      </c>
      <c r="C74" t="s">
        <v>1748</v>
      </c>
      <c r="D74" t="s">
        <v>1760</v>
      </c>
      <c r="E74" s="1">
        <v>173710</v>
      </c>
      <c r="G74"/>
      <c r="H74"/>
    </row>
    <row r="75" spans="1:8" s="1" customFormat="1" x14ac:dyDescent="0.25">
      <c r="A75" s="7">
        <v>41470</v>
      </c>
      <c r="B75" t="s">
        <v>1659</v>
      </c>
      <c r="C75" t="s">
        <v>1748</v>
      </c>
      <c r="D75" t="s">
        <v>1761</v>
      </c>
      <c r="E75" s="1">
        <v>35910</v>
      </c>
      <c r="G75"/>
      <c r="H75"/>
    </row>
    <row r="76" spans="1:8" s="1" customFormat="1" x14ac:dyDescent="0.25">
      <c r="A76" s="7">
        <v>41470</v>
      </c>
      <c r="B76" t="s">
        <v>1659</v>
      </c>
      <c r="C76" t="s">
        <v>1748</v>
      </c>
      <c r="D76" t="s">
        <v>1762</v>
      </c>
      <c r="E76" s="1">
        <v>3078</v>
      </c>
      <c r="G76"/>
      <c r="H76"/>
    </row>
    <row r="77" spans="1:8" s="1" customFormat="1" x14ac:dyDescent="0.25">
      <c r="A77" s="7">
        <v>41470</v>
      </c>
      <c r="B77" t="s">
        <v>1659</v>
      </c>
      <c r="C77" t="s">
        <v>1748</v>
      </c>
      <c r="D77" t="s">
        <v>1763</v>
      </c>
      <c r="E77" s="1">
        <v>3780</v>
      </c>
      <c r="G77"/>
      <c r="H77"/>
    </row>
    <row r="78" spans="1:8" s="1" customFormat="1" x14ac:dyDescent="0.25">
      <c r="A78" s="7">
        <v>41514</v>
      </c>
      <c r="B78" t="s">
        <v>1750</v>
      </c>
      <c r="C78" t="s">
        <v>1751</v>
      </c>
      <c r="D78" t="s">
        <v>1752</v>
      </c>
      <c r="E78" s="1">
        <v>4050</v>
      </c>
      <c r="G78"/>
      <c r="H78"/>
    </row>
    <row r="79" spans="1:8" s="1" customFormat="1" x14ac:dyDescent="0.25">
      <c r="A79" s="7">
        <v>41514</v>
      </c>
      <c r="B79" t="s">
        <v>1750</v>
      </c>
      <c r="C79" t="s">
        <v>1751</v>
      </c>
      <c r="D79" t="s">
        <v>1753</v>
      </c>
      <c r="E79" s="1">
        <v>368.3</v>
      </c>
      <c r="G79"/>
      <c r="H79"/>
    </row>
    <row r="80" spans="1:8" x14ac:dyDescent="0.25">
      <c r="A80" s="7">
        <v>41514</v>
      </c>
      <c r="B80" t="s">
        <v>1750</v>
      </c>
      <c r="C80" t="s">
        <v>1751</v>
      </c>
      <c r="D80" t="s">
        <v>1764</v>
      </c>
      <c r="E80" s="1">
        <v>41040</v>
      </c>
    </row>
    <row r="81" spans="1:6" x14ac:dyDescent="0.25">
      <c r="A81" s="7">
        <v>41514</v>
      </c>
      <c r="B81" t="s">
        <v>1750</v>
      </c>
      <c r="C81" t="s">
        <v>1751</v>
      </c>
      <c r="D81" t="s">
        <v>1765</v>
      </c>
      <c r="E81" s="1">
        <v>51300</v>
      </c>
    </row>
    <row r="82" spans="1:6" x14ac:dyDescent="0.25">
      <c r="A82" s="7">
        <v>41514</v>
      </c>
      <c r="B82" t="s">
        <v>1750</v>
      </c>
      <c r="C82" t="s">
        <v>1751</v>
      </c>
      <c r="D82" t="s">
        <v>1766</v>
      </c>
      <c r="E82" s="1">
        <v>4104</v>
      </c>
    </row>
    <row r="83" spans="1:6" x14ac:dyDescent="0.25">
      <c r="A83" s="7">
        <v>41514</v>
      </c>
      <c r="B83" t="s">
        <v>1750</v>
      </c>
      <c r="C83" t="s">
        <v>1751</v>
      </c>
      <c r="D83" t="s">
        <v>1767</v>
      </c>
      <c r="E83" s="1">
        <v>6690.6</v>
      </c>
    </row>
    <row r="84" spans="1:6" x14ac:dyDescent="0.25">
      <c r="A84" s="7">
        <v>41576</v>
      </c>
      <c r="B84" t="s">
        <v>1768</v>
      </c>
      <c r="C84" t="s">
        <v>1769</v>
      </c>
      <c r="D84" t="s">
        <v>1770</v>
      </c>
      <c r="E84" s="1">
        <v>1790.55</v>
      </c>
    </row>
    <row r="85" spans="1:6" x14ac:dyDescent="0.25">
      <c r="A85" s="7">
        <v>41576</v>
      </c>
      <c r="B85" t="s">
        <v>1768</v>
      </c>
      <c r="C85" t="s">
        <v>1769</v>
      </c>
      <c r="D85" t="s">
        <v>1771</v>
      </c>
      <c r="E85" s="1">
        <v>3060.2</v>
      </c>
    </row>
    <row r="86" spans="1:6" x14ac:dyDescent="0.25">
      <c r="A86" s="7">
        <v>41576</v>
      </c>
      <c r="B86" t="s">
        <v>1768</v>
      </c>
      <c r="C86" t="s">
        <v>1769</v>
      </c>
      <c r="D86" t="s">
        <v>1772</v>
      </c>
      <c r="E86" s="1">
        <v>51744.45</v>
      </c>
    </row>
    <row r="87" spans="1:6" x14ac:dyDescent="0.25">
      <c r="A87" s="7">
        <v>41576</v>
      </c>
      <c r="B87" t="s">
        <v>1768</v>
      </c>
      <c r="C87" t="s">
        <v>1769</v>
      </c>
      <c r="D87" t="s">
        <v>1773</v>
      </c>
      <c r="E87" s="1">
        <v>74803.100000000006</v>
      </c>
    </row>
    <row r="88" spans="1:6" x14ac:dyDescent="0.25">
      <c r="A88" s="7">
        <v>41576</v>
      </c>
      <c r="B88" t="s">
        <v>1768</v>
      </c>
      <c r="C88" t="s">
        <v>1769</v>
      </c>
      <c r="D88" t="s">
        <v>1774</v>
      </c>
      <c r="E88" s="1">
        <v>4104</v>
      </c>
    </row>
    <row r="89" spans="1:6" x14ac:dyDescent="0.25">
      <c r="A89" s="7">
        <v>41606</v>
      </c>
      <c r="B89" t="s">
        <v>1624</v>
      </c>
      <c r="C89" t="s">
        <v>1775</v>
      </c>
      <c r="D89" t="s">
        <v>1776</v>
      </c>
      <c r="E89" s="1">
        <v>6752.05</v>
      </c>
    </row>
    <row r="90" spans="1:6" x14ac:dyDescent="0.25">
      <c r="A90" s="7">
        <v>41606</v>
      </c>
      <c r="B90" t="s">
        <v>1624</v>
      </c>
      <c r="C90" t="s">
        <v>1775</v>
      </c>
      <c r="D90" t="s">
        <v>1777</v>
      </c>
      <c r="E90" s="1">
        <v>52280.85</v>
      </c>
    </row>
    <row r="91" spans="1:6" x14ac:dyDescent="0.25">
      <c r="A91" s="7">
        <v>41606</v>
      </c>
      <c r="B91" t="s">
        <v>1624</v>
      </c>
      <c r="C91" t="s">
        <v>1775</v>
      </c>
      <c r="D91" t="s">
        <v>1778</v>
      </c>
      <c r="E91" s="1">
        <v>60147.45</v>
      </c>
    </row>
    <row r="92" spans="1:6" x14ac:dyDescent="0.25">
      <c r="A92" s="7">
        <v>41606</v>
      </c>
      <c r="B92" t="s">
        <v>1624</v>
      </c>
      <c r="C92" t="s">
        <v>1775</v>
      </c>
      <c r="D92" t="s">
        <v>1779</v>
      </c>
      <c r="E92" s="1">
        <v>137976.5</v>
      </c>
    </row>
    <row r="93" spans="1:6" x14ac:dyDescent="0.25">
      <c r="A93" s="7">
        <v>41606</v>
      </c>
      <c r="B93" t="s">
        <v>1624</v>
      </c>
      <c r="C93" t="s">
        <v>1775</v>
      </c>
      <c r="D93" t="s">
        <v>1780</v>
      </c>
      <c r="E93" s="1">
        <v>300</v>
      </c>
    </row>
    <row r="94" spans="1:6" x14ac:dyDescent="0.25">
      <c r="A94" s="7">
        <v>41666</v>
      </c>
      <c r="B94" t="s">
        <v>1618</v>
      </c>
      <c r="C94" t="s">
        <v>1619</v>
      </c>
      <c r="D94" t="s">
        <v>1620</v>
      </c>
      <c r="E94" s="1">
        <v>4374</v>
      </c>
    </row>
    <row r="95" spans="1:6" x14ac:dyDescent="0.25">
      <c r="A95" s="7">
        <v>41681</v>
      </c>
      <c r="B95" t="s">
        <v>1621</v>
      </c>
      <c r="C95" t="s">
        <v>1632</v>
      </c>
      <c r="D95" t="s">
        <v>1633</v>
      </c>
      <c r="E95" s="1">
        <v>132602.29999999999</v>
      </c>
    </row>
    <row r="96" spans="1:6" x14ac:dyDescent="0.25">
      <c r="A96" s="7">
        <v>41681</v>
      </c>
      <c r="B96" t="s">
        <v>1621</v>
      </c>
      <c r="C96" t="s">
        <v>1632</v>
      </c>
      <c r="D96" t="s">
        <v>1634</v>
      </c>
      <c r="E96" s="1">
        <v>95000</v>
      </c>
      <c r="F96" s="3"/>
    </row>
    <row r="97" spans="1:5" x14ac:dyDescent="0.25">
      <c r="A97" s="7">
        <v>41681</v>
      </c>
      <c r="B97" t="s">
        <v>1621</v>
      </c>
      <c r="C97" t="s">
        <v>1632</v>
      </c>
      <c r="D97" t="s">
        <v>1635</v>
      </c>
      <c r="E97" s="1">
        <v>85087.2</v>
      </c>
    </row>
    <row r="98" spans="1:5" x14ac:dyDescent="0.25">
      <c r="A98" s="7">
        <v>41681</v>
      </c>
      <c r="B98" t="s">
        <v>1621</v>
      </c>
      <c r="C98" t="s">
        <v>1632</v>
      </c>
      <c r="D98" t="s">
        <v>1636</v>
      </c>
      <c r="E98" s="1">
        <v>4104</v>
      </c>
    </row>
    <row r="99" spans="1:5" x14ac:dyDescent="0.25">
      <c r="A99" s="7">
        <v>41681</v>
      </c>
      <c r="B99" t="s">
        <v>1621</v>
      </c>
      <c r="C99" t="s">
        <v>1632</v>
      </c>
      <c r="D99" t="s">
        <v>1637</v>
      </c>
      <c r="E99" s="1">
        <v>2225.9</v>
      </c>
    </row>
    <row r="100" spans="1:5" x14ac:dyDescent="0.25">
      <c r="A100" s="7">
        <v>41681</v>
      </c>
      <c r="B100" t="s">
        <v>1621</v>
      </c>
      <c r="C100" t="s">
        <v>1632</v>
      </c>
      <c r="D100" t="s">
        <v>1638</v>
      </c>
      <c r="E100" s="1">
        <v>5724</v>
      </c>
    </row>
    <row r="101" spans="1:5" x14ac:dyDescent="0.25">
      <c r="A101" s="7">
        <v>41690</v>
      </c>
      <c r="B101" t="s">
        <v>1621</v>
      </c>
      <c r="C101" t="s">
        <v>1622</v>
      </c>
      <c r="D101" t="s">
        <v>1623</v>
      </c>
      <c r="E101" s="1">
        <v>1505</v>
      </c>
    </row>
    <row r="102" spans="1:5" x14ac:dyDescent="0.25">
      <c r="A102" s="7">
        <v>41711</v>
      </c>
      <c r="B102" t="s">
        <v>1639</v>
      </c>
      <c r="C102" t="s">
        <v>1640</v>
      </c>
      <c r="D102" t="s">
        <v>1641</v>
      </c>
      <c r="E102" s="1">
        <v>1292.05</v>
      </c>
    </row>
    <row r="103" spans="1:5" x14ac:dyDescent="0.25">
      <c r="A103" s="7">
        <v>41711</v>
      </c>
      <c r="B103" t="s">
        <v>1639</v>
      </c>
      <c r="C103" t="s">
        <v>1640</v>
      </c>
      <c r="D103" t="s">
        <v>1641</v>
      </c>
      <c r="E103" s="1">
        <v>1253.05</v>
      </c>
    </row>
    <row r="104" spans="1:5" x14ac:dyDescent="0.25">
      <c r="A104" s="7">
        <v>41786</v>
      </c>
      <c r="B104" t="s">
        <v>1642</v>
      </c>
      <c r="C104" t="s">
        <v>1643</v>
      </c>
      <c r="D104" t="s">
        <v>1644</v>
      </c>
      <c r="E104" s="1">
        <v>3500</v>
      </c>
    </row>
    <row r="105" spans="1:5" x14ac:dyDescent="0.25">
      <c r="A105" s="7">
        <v>41786</v>
      </c>
      <c r="B105" t="s">
        <v>1642</v>
      </c>
      <c r="C105" t="s">
        <v>1643</v>
      </c>
      <c r="D105" t="s">
        <v>1645</v>
      </c>
      <c r="E105" s="1">
        <v>844.1</v>
      </c>
    </row>
    <row r="106" spans="1:5" x14ac:dyDescent="0.25">
      <c r="A106" s="7">
        <v>41786</v>
      </c>
      <c r="B106" t="s">
        <v>1642</v>
      </c>
      <c r="C106" t="s">
        <v>1643</v>
      </c>
      <c r="D106" t="s">
        <v>1646</v>
      </c>
      <c r="E106" s="1">
        <v>764.65</v>
      </c>
    </row>
    <row r="107" spans="1:5" x14ac:dyDescent="0.25">
      <c r="A107" s="7">
        <v>41786</v>
      </c>
      <c r="B107" t="s">
        <v>1642</v>
      </c>
      <c r="C107" t="s">
        <v>1643</v>
      </c>
      <c r="D107" t="s">
        <v>1647</v>
      </c>
      <c r="E107" s="1">
        <v>2160</v>
      </c>
    </row>
    <row r="108" spans="1:5" x14ac:dyDescent="0.25">
      <c r="A108" s="7">
        <v>41786</v>
      </c>
      <c r="B108" t="s">
        <v>1642</v>
      </c>
      <c r="C108" t="s">
        <v>1648</v>
      </c>
      <c r="D108" t="s">
        <v>1649</v>
      </c>
      <c r="E108" s="1">
        <v>73626.55</v>
      </c>
    </row>
    <row r="109" spans="1:5" x14ac:dyDescent="0.25">
      <c r="A109" s="7">
        <v>41816</v>
      </c>
      <c r="B109" t="s">
        <v>1650</v>
      </c>
      <c r="C109" t="s">
        <v>1651</v>
      </c>
      <c r="D109" t="s">
        <v>1652</v>
      </c>
      <c r="E109" s="1">
        <v>202482.45</v>
      </c>
    </row>
    <row r="110" spans="1:5" x14ac:dyDescent="0.25">
      <c r="A110" s="7">
        <v>41816</v>
      </c>
      <c r="B110" t="s">
        <v>1650</v>
      </c>
      <c r="C110" t="s">
        <v>1651</v>
      </c>
      <c r="D110" t="s">
        <v>1653</v>
      </c>
      <c r="E110" s="1">
        <v>22488.85</v>
      </c>
    </row>
    <row r="111" spans="1:5" x14ac:dyDescent="0.25">
      <c r="A111" s="7">
        <v>41816</v>
      </c>
      <c r="B111" t="s">
        <v>1650</v>
      </c>
      <c r="C111" t="s">
        <v>1651</v>
      </c>
      <c r="D111" t="s">
        <v>1654</v>
      </c>
      <c r="E111" s="1">
        <v>10892.9</v>
      </c>
    </row>
    <row r="112" spans="1:5" x14ac:dyDescent="0.25">
      <c r="A112" s="7">
        <v>41816</v>
      </c>
      <c r="B112" t="s">
        <v>1650</v>
      </c>
      <c r="C112" t="s">
        <v>1651</v>
      </c>
      <c r="D112" t="s">
        <v>1655</v>
      </c>
      <c r="E112" s="1">
        <v>36832.300000000003</v>
      </c>
    </row>
    <row r="113" spans="1:5" x14ac:dyDescent="0.25">
      <c r="A113" s="7">
        <v>41816</v>
      </c>
      <c r="B113" t="s">
        <v>1650</v>
      </c>
      <c r="C113" t="s">
        <v>1651</v>
      </c>
      <c r="D113" t="s">
        <v>1656</v>
      </c>
      <c r="E113" s="1">
        <v>11584.1</v>
      </c>
    </row>
    <row r="114" spans="1:5" x14ac:dyDescent="0.25">
      <c r="A114" s="7">
        <v>41816</v>
      </c>
      <c r="B114" t="s">
        <v>1650</v>
      </c>
      <c r="C114" t="s">
        <v>1651</v>
      </c>
      <c r="D114" t="s">
        <v>1657</v>
      </c>
      <c r="E114" s="1">
        <v>2160</v>
      </c>
    </row>
    <row r="115" spans="1:5" x14ac:dyDescent="0.25">
      <c r="A115" s="7">
        <v>41816</v>
      </c>
      <c r="B115" t="s">
        <v>1650</v>
      </c>
      <c r="C115" t="s">
        <v>1651</v>
      </c>
      <c r="D115" t="s">
        <v>1658</v>
      </c>
      <c r="E115" s="1">
        <v>56744.45</v>
      </c>
    </row>
    <row r="116" spans="1:5" x14ac:dyDescent="0.25">
      <c r="A116" s="7">
        <v>41820</v>
      </c>
      <c r="B116" t="s">
        <v>1373</v>
      </c>
      <c r="C116" t="s">
        <v>1410</v>
      </c>
      <c r="D116" t="s">
        <v>1664</v>
      </c>
      <c r="E116" s="1">
        <v>2160</v>
      </c>
    </row>
    <row r="117" spans="1:5" x14ac:dyDescent="0.25">
      <c r="A117" s="7">
        <v>41836</v>
      </c>
      <c r="B117" t="s">
        <v>1659</v>
      </c>
      <c r="C117" t="s">
        <v>1660</v>
      </c>
      <c r="D117" t="s">
        <v>1661</v>
      </c>
      <c r="E117" s="1">
        <v>121472</v>
      </c>
    </row>
    <row r="118" spans="1:5" x14ac:dyDescent="0.25">
      <c r="A118" s="7">
        <v>41836</v>
      </c>
      <c r="B118" t="s">
        <v>1659</v>
      </c>
      <c r="C118" t="s">
        <v>1660</v>
      </c>
      <c r="D118" t="s">
        <v>1662</v>
      </c>
      <c r="E118" s="1">
        <v>19453.5</v>
      </c>
    </row>
    <row r="119" spans="1:5" x14ac:dyDescent="0.25">
      <c r="A119" s="7">
        <v>41836</v>
      </c>
      <c r="B119" t="s">
        <v>1659</v>
      </c>
      <c r="C119" t="s">
        <v>1660</v>
      </c>
      <c r="D119" t="s">
        <v>1663</v>
      </c>
      <c r="E119" s="1">
        <v>177429.75</v>
      </c>
    </row>
    <row r="120" spans="1:5" x14ac:dyDescent="0.25">
      <c r="A120" s="7">
        <v>41848</v>
      </c>
      <c r="B120" t="s">
        <v>1421</v>
      </c>
      <c r="C120" t="s">
        <v>1374</v>
      </c>
      <c r="D120" t="s">
        <v>1665</v>
      </c>
      <c r="E120" s="1">
        <v>432.4</v>
      </c>
    </row>
    <row r="121" spans="1:5" x14ac:dyDescent="0.25">
      <c r="A121" s="7">
        <v>41848</v>
      </c>
      <c r="B121" t="s">
        <v>1421</v>
      </c>
      <c r="C121" t="s">
        <v>1376</v>
      </c>
      <c r="D121" t="s">
        <v>1666</v>
      </c>
      <c r="E121" s="1">
        <v>437.45</v>
      </c>
    </row>
    <row r="122" spans="1:5" x14ac:dyDescent="0.25">
      <c r="A122" s="7">
        <v>41848</v>
      </c>
      <c r="B122" t="s">
        <v>1421</v>
      </c>
      <c r="C122" t="s">
        <v>1377</v>
      </c>
      <c r="D122" t="s">
        <v>1667</v>
      </c>
      <c r="E122" s="1">
        <v>437.45</v>
      </c>
    </row>
    <row r="123" spans="1:5" x14ac:dyDescent="0.25">
      <c r="A123" s="7">
        <v>41848</v>
      </c>
      <c r="B123" t="s">
        <v>1421</v>
      </c>
      <c r="C123" t="s">
        <v>1378</v>
      </c>
      <c r="D123" t="s">
        <v>1668</v>
      </c>
      <c r="E123" s="1">
        <v>254.35</v>
      </c>
    </row>
    <row r="124" spans="1:5" x14ac:dyDescent="0.25">
      <c r="A124" s="7">
        <v>41848</v>
      </c>
      <c r="B124" t="s">
        <v>1421</v>
      </c>
      <c r="C124" t="s">
        <v>1379</v>
      </c>
      <c r="D124" t="s">
        <v>1669</v>
      </c>
      <c r="E124" s="1">
        <v>274.7</v>
      </c>
    </row>
    <row r="125" spans="1:5" x14ac:dyDescent="0.25">
      <c r="A125" s="7">
        <v>41848</v>
      </c>
      <c r="B125" t="s">
        <v>1421</v>
      </c>
      <c r="C125" t="s">
        <v>1380</v>
      </c>
      <c r="D125" t="s">
        <v>1670</v>
      </c>
      <c r="E125" s="1">
        <v>318.75</v>
      </c>
    </row>
    <row r="126" spans="1:5" x14ac:dyDescent="0.25">
      <c r="A126" s="7">
        <v>41848</v>
      </c>
      <c r="B126" t="s">
        <v>1421</v>
      </c>
      <c r="C126" t="s">
        <v>1381</v>
      </c>
      <c r="D126" t="s">
        <v>1671</v>
      </c>
      <c r="E126" s="1">
        <v>262.8</v>
      </c>
    </row>
    <row r="127" spans="1:5" x14ac:dyDescent="0.25">
      <c r="A127" s="7">
        <v>41848</v>
      </c>
      <c r="B127" t="s">
        <v>1421</v>
      </c>
      <c r="C127" t="s">
        <v>1419</v>
      </c>
      <c r="D127" t="s">
        <v>1672</v>
      </c>
      <c r="E127" s="1">
        <v>283.14999999999998</v>
      </c>
    </row>
    <row r="128" spans="1:5" x14ac:dyDescent="0.25">
      <c r="A128" s="7">
        <v>41848</v>
      </c>
      <c r="B128" t="s">
        <v>1421</v>
      </c>
      <c r="C128" t="s">
        <v>1383</v>
      </c>
      <c r="D128" t="s">
        <v>1673</v>
      </c>
      <c r="E128" s="1">
        <v>306.89999999999998</v>
      </c>
    </row>
    <row r="129" spans="1:5" x14ac:dyDescent="0.25">
      <c r="A129" s="7">
        <v>41848</v>
      </c>
      <c r="B129" t="s">
        <v>1421</v>
      </c>
      <c r="C129" t="s">
        <v>1385</v>
      </c>
      <c r="D129" t="s">
        <v>1674</v>
      </c>
      <c r="E129" s="1">
        <v>278.10000000000002</v>
      </c>
    </row>
    <row r="130" spans="1:5" x14ac:dyDescent="0.25">
      <c r="A130" s="7">
        <v>41848</v>
      </c>
      <c r="B130" t="s">
        <v>1421</v>
      </c>
      <c r="C130" t="s">
        <v>1387</v>
      </c>
      <c r="D130" t="s">
        <v>1675</v>
      </c>
      <c r="E130" s="1">
        <v>267.89999999999998</v>
      </c>
    </row>
    <row r="131" spans="1:5" x14ac:dyDescent="0.25">
      <c r="A131" s="7">
        <v>41848</v>
      </c>
      <c r="B131" t="s">
        <v>1421</v>
      </c>
      <c r="C131" t="s">
        <v>1389</v>
      </c>
      <c r="D131" t="s">
        <v>1676</v>
      </c>
      <c r="E131" s="1">
        <v>273</v>
      </c>
    </row>
    <row r="132" spans="1:5" x14ac:dyDescent="0.25">
      <c r="A132" s="7">
        <v>41848</v>
      </c>
      <c r="B132" t="s">
        <v>1421</v>
      </c>
      <c r="C132" t="s">
        <v>1390</v>
      </c>
      <c r="D132" t="s">
        <v>1677</v>
      </c>
      <c r="E132" s="1">
        <v>300.10000000000002</v>
      </c>
    </row>
    <row r="133" spans="1:5" x14ac:dyDescent="0.25">
      <c r="A133" s="7">
        <v>41848</v>
      </c>
      <c r="B133" t="s">
        <v>1421</v>
      </c>
      <c r="C133" t="s">
        <v>1392</v>
      </c>
      <c r="D133" t="s">
        <v>1678</v>
      </c>
      <c r="E133" s="1">
        <v>284.85000000000002</v>
      </c>
    </row>
    <row r="134" spans="1:5" x14ac:dyDescent="0.25">
      <c r="A134" s="7">
        <v>41848</v>
      </c>
      <c r="B134" t="s">
        <v>1421</v>
      </c>
      <c r="C134" t="s">
        <v>1394</v>
      </c>
      <c r="D134" t="s">
        <v>1679</v>
      </c>
      <c r="E134" s="1">
        <v>273</v>
      </c>
    </row>
    <row r="135" spans="1:5" x14ac:dyDescent="0.25">
      <c r="A135" s="7">
        <v>41848</v>
      </c>
      <c r="B135" t="s">
        <v>1421</v>
      </c>
      <c r="C135" t="s">
        <v>1396</v>
      </c>
      <c r="D135" t="s">
        <v>1680</v>
      </c>
      <c r="E135" s="1">
        <v>1232.7</v>
      </c>
    </row>
    <row r="136" spans="1:5" x14ac:dyDescent="0.25">
      <c r="A136" s="7">
        <v>41850</v>
      </c>
      <c r="B136" t="s">
        <v>1421</v>
      </c>
      <c r="C136" t="s">
        <v>1398</v>
      </c>
      <c r="D136" t="s">
        <v>1681</v>
      </c>
      <c r="E136" s="1">
        <v>12727.8</v>
      </c>
    </row>
    <row r="137" spans="1:5" x14ac:dyDescent="0.25">
      <c r="A137" s="7">
        <v>41851</v>
      </c>
      <c r="B137" t="s">
        <v>1421</v>
      </c>
      <c r="C137" t="s">
        <v>1400</v>
      </c>
      <c r="D137" t="s">
        <v>1682</v>
      </c>
      <c r="E137" s="1">
        <v>967.95</v>
      </c>
    </row>
    <row r="138" spans="1:5" x14ac:dyDescent="0.25">
      <c r="A138" s="7">
        <v>41851</v>
      </c>
      <c r="B138" t="s">
        <v>1421</v>
      </c>
      <c r="C138" t="s">
        <v>1402</v>
      </c>
      <c r="D138" t="s">
        <v>1683</v>
      </c>
      <c r="E138" s="1">
        <v>7724.2</v>
      </c>
    </row>
    <row r="139" spans="1:5" x14ac:dyDescent="0.25">
      <c r="A139" s="7">
        <v>41851</v>
      </c>
      <c r="B139" t="s">
        <v>1421</v>
      </c>
      <c r="C139" t="s">
        <v>1404</v>
      </c>
      <c r="D139" t="s">
        <v>1684</v>
      </c>
      <c r="E139" s="1">
        <v>942.8</v>
      </c>
    </row>
    <row r="140" spans="1:5" x14ac:dyDescent="0.25">
      <c r="A140" s="7">
        <v>41851</v>
      </c>
      <c r="B140" t="s">
        <v>1421</v>
      </c>
      <c r="C140" t="s">
        <v>1406</v>
      </c>
      <c r="D140" t="s">
        <v>1685</v>
      </c>
      <c r="E140" s="1">
        <v>18837.400000000001</v>
      </c>
    </row>
    <row r="141" spans="1:5" x14ac:dyDescent="0.25">
      <c r="A141" s="7">
        <v>41851</v>
      </c>
      <c r="B141" t="s">
        <v>1421</v>
      </c>
      <c r="C141" t="s">
        <v>1408</v>
      </c>
      <c r="D141" t="s">
        <v>1686</v>
      </c>
      <c r="E141" s="1">
        <v>21787.25</v>
      </c>
    </row>
    <row r="142" spans="1:5" x14ac:dyDescent="0.25">
      <c r="A142" s="7">
        <v>41851</v>
      </c>
      <c r="B142" t="s">
        <v>1687</v>
      </c>
      <c r="C142" t="s">
        <v>1412</v>
      </c>
      <c r="D142" t="s">
        <v>1688</v>
      </c>
      <c r="E142" s="1">
        <v>6898.3</v>
      </c>
    </row>
    <row r="143" spans="1:5" x14ac:dyDescent="0.25">
      <c r="A143" s="7">
        <v>41851</v>
      </c>
      <c r="B143" t="s">
        <v>1687</v>
      </c>
      <c r="C143" t="s">
        <v>1414</v>
      </c>
      <c r="D143" t="s">
        <v>1689</v>
      </c>
      <c r="E143" s="1">
        <v>14327.7</v>
      </c>
    </row>
    <row r="144" spans="1:5" x14ac:dyDescent="0.25">
      <c r="A144" s="7">
        <v>41851</v>
      </c>
      <c r="B144" t="s">
        <v>1687</v>
      </c>
      <c r="C144" t="s">
        <v>1416</v>
      </c>
      <c r="D144" t="s">
        <v>1690</v>
      </c>
      <c r="E144" s="1">
        <v>5819</v>
      </c>
    </row>
    <row r="145" spans="1:8" x14ac:dyDescent="0.25">
      <c r="A145" s="7">
        <v>41857</v>
      </c>
      <c r="B145" t="s">
        <v>1354</v>
      </c>
      <c r="C145" t="s">
        <v>1691</v>
      </c>
      <c r="D145" t="s">
        <v>1692</v>
      </c>
      <c r="E145" s="1">
        <v>32940</v>
      </c>
    </row>
    <row r="146" spans="1:8" x14ac:dyDescent="0.25">
      <c r="A146" s="7">
        <v>41857</v>
      </c>
      <c r="B146" t="s">
        <v>1354</v>
      </c>
      <c r="C146" t="s">
        <v>1693</v>
      </c>
      <c r="D146" t="s">
        <v>1694</v>
      </c>
      <c r="E146" s="1">
        <v>2160</v>
      </c>
    </row>
    <row r="147" spans="1:8" x14ac:dyDescent="0.25">
      <c r="A147" s="7">
        <v>41857</v>
      </c>
      <c r="B147" t="s">
        <v>1354</v>
      </c>
      <c r="C147" t="s">
        <v>1695</v>
      </c>
      <c r="D147" t="s">
        <v>1696</v>
      </c>
      <c r="E147" s="1">
        <v>3520.8</v>
      </c>
    </row>
    <row r="148" spans="1:8" x14ac:dyDescent="0.25">
      <c r="A148" s="7">
        <v>41857</v>
      </c>
      <c r="B148" t="s">
        <v>1354</v>
      </c>
      <c r="C148" t="s">
        <v>1697</v>
      </c>
      <c r="D148" t="s">
        <v>1698</v>
      </c>
      <c r="E148" s="1">
        <v>3704.4</v>
      </c>
    </row>
    <row r="149" spans="1:8" x14ac:dyDescent="0.25">
      <c r="A149" s="7">
        <v>41857</v>
      </c>
      <c r="B149" t="s">
        <v>1354</v>
      </c>
      <c r="C149" t="s">
        <v>1699</v>
      </c>
      <c r="D149" t="s">
        <v>1700</v>
      </c>
      <c r="E149" s="1">
        <v>3045.6</v>
      </c>
    </row>
    <row r="150" spans="1:8" x14ac:dyDescent="0.25">
      <c r="A150" s="7">
        <v>41857</v>
      </c>
      <c r="B150" t="s">
        <v>1354</v>
      </c>
      <c r="C150" t="s">
        <v>1701</v>
      </c>
      <c r="D150" t="s">
        <v>1702</v>
      </c>
      <c r="E150" s="1">
        <v>9352.7999999999993</v>
      </c>
    </row>
    <row r="151" spans="1:8" x14ac:dyDescent="0.25">
      <c r="A151" s="7">
        <v>41857</v>
      </c>
      <c r="B151" t="s">
        <v>567</v>
      </c>
      <c r="C151" t="s">
        <v>1703</v>
      </c>
      <c r="D151" t="s">
        <v>1704</v>
      </c>
      <c r="E151" s="1">
        <v>131848.29999999999</v>
      </c>
    </row>
    <row r="152" spans="1:8" x14ac:dyDescent="0.25">
      <c r="A152" s="7">
        <v>41862</v>
      </c>
      <c r="B152" t="s">
        <v>34</v>
      </c>
      <c r="C152" t="s">
        <v>1423</v>
      </c>
      <c r="D152" t="s">
        <v>1705</v>
      </c>
      <c r="E152" s="1">
        <v>8220.6</v>
      </c>
    </row>
    <row r="153" spans="1:8" x14ac:dyDescent="0.25">
      <c r="A153" s="7">
        <v>41882</v>
      </c>
      <c r="B153" t="s">
        <v>1354</v>
      </c>
      <c r="C153" t="s">
        <v>35</v>
      </c>
      <c r="D153" t="s">
        <v>1706</v>
      </c>
      <c r="E153" s="1">
        <v>2160</v>
      </c>
    </row>
    <row r="154" spans="1:8" x14ac:dyDescent="0.25">
      <c r="A154" s="7">
        <v>41898</v>
      </c>
      <c r="B154" t="s">
        <v>1707</v>
      </c>
      <c r="C154" t="s">
        <v>1708</v>
      </c>
      <c r="D154" t="s">
        <v>1709</v>
      </c>
      <c r="E154" s="1">
        <v>15348.9</v>
      </c>
    </row>
    <row r="155" spans="1:8" x14ac:dyDescent="0.25">
      <c r="A155" s="7">
        <v>41900</v>
      </c>
      <c r="B155" t="s">
        <v>564</v>
      </c>
      <c r="C155" t="s">
        <v>43</v>
      </c>
      <c r="D155" t="s">
        <v>1710</v>
      </c>
      <c r="E155" s="1">
        <v>1684.8</v>
      </c>
    </row>
    <row r="156" spans="1:8" x14ac:dyDescent="0.25">
      <c r="A156" s="7">
        <v>41901</v>
      </c>
      <c r="B156" t="s">
        <v>564</v>
      </c>
      <c r="C156" t="s">
        <v>41</v>
      </c>
      <c r="D156" t="s">
        <v>1711</v>
      </c>
      <c r="E156" s="1">
        <v>2003.7</v>
      </c>
    </row>
    <row r="157" spans="1:8" x14ac:dyDescent="0.25">
      <c r="A157" s="7">
        <v>41912</v>
      </c>
      <c r="B157" t="s">
        <v>564</v>
      </c>
      <c r="C157" t="s">
        <v>1431</v>
      </c>
      <c r="D157" t="s">
        <v>1712</v>
      </c>
      <c r="E157" s="1">
        <v>226.8</v>
      </c>
    </row>
    <row r="158" spans="1:8" x14ac:dyDescent="0.25">
      <c r="A158" s="7">
        <v>41912</v>
      </c>
      <c r="B158" t="s">
        <v>564</v>
      </c>
      <c r="C158" t="s">
        <v>37</v>
      </c>
      <c r="D158" t="s">
        <v>1713</v>
      </c>
      <c r="E158" s="1">
        <v>245000</v>
      </c>
    </row>
    <row r="159" spans="1:8" x14ac:dyDescent="0.25">
      <c r="A159" s="7">
        <v>41912</v>
      </c>
      <c r="B159" t="s">
        <v>564</v>
      </c>
      <c r="C159" t="s">
        <v>39</v>
      </c>
      <c r="D159" t="s">
        <v>1714</v>
      </c>
      <c r="E159" s="1">
        <v>1620</v>
      </c>
    </row>
    <row r="160" spans="1:8" s="1" customFormat="1" x14ac:dyDescent="0.25">
      <c r="A160" s="7">
        <v>41912</v>
      </c>
      <c r="B160" t="s">
        <v>564</v>
      </c>
      <c r="C160" t="s">
        <v>1715</v>
      </c>
      <c r="D160" t="s">
        <v>1716</v>
      </c>
      <c r="E160" s="1">
        <v>3267.6</v>
      </c>
      <c r="G160"/>
      <c r="H160"/>
    </row>
    <row r="161" spans="1:8" s="1" customFormat="1" x14ac:dyDescent="0.25">
      <c r="A161" s="7">
        <v>41932</v>
      </c>
      <c r="B161" t="s">
        <v>1357</v>
      </c>
      <c r="C161" t="s">
        <v>1429</v>
      </c>
      <c r="D161" t="s">
        <v>1717</v>
      </c>
      <c r="E161" s="1">
        <v>177429.75</v>
      </c>
      <c r="G161"/>
      <c r="H161"/>
    </row>
    <row r="162" spans="1:8" s="1" customFormat="1" x14ac:dyDescent="0.25">
      <c r="A162" s="7">
        <v>41933</v>
      </c>
      <c r="B162" t="s">
        <v>1718</v>
      </c>
      <c r="C162" t="s">
        <v>1719</v>
      </c>
      <c r="D162" t="s">
        <v>1720</v>
      </c>
      <c r="E162" s="1">
        <v>2738.9</v>
      </c>
      <c r="G162"/>
      <c r="H162"/>
    </row>
    <row r="163" spans="1:8" s="1" customFormat="1" x14ac:dyDescent="0.25">
      <c r="A163" s="7">
        <v>41933</v>
      </c>
      <c r="B163" t="s">
        <v>1718</v>
      </c>
      <c r="C163" t="s">
        <v>1721</v>
      </c>
      <c r="D163" t="s">
        <v>1722</v>
      </c>
      <c r="E163" s="1">
        <v>14526</v>
      </c>
      <c r="G163"/>
      <c r="H163"/>
    </row>
    <row r="164" spans="1:8" s="1" customFormat="1" x14ac:dyDescent="0.25">
      <c r="A164" s="7">
        <v>41941</v>
      </c>
      <c r="B164" t="s">
        <v>1718</v>
      </c>
      <c r="C164" t="s">
        <v>1723</v>
      </c>
      <c r="D164" t="s">
        <v>1724</v>
      </c>
      <c r="E164" s="1">
        <v>3594</v>
      </c>
      <c r="G164"/>
      <c r="H164"/>
    </row>
    <row r="165" spans="1:8" s="1" customFormat="1" x14ac:dyDescent="0.25">
      <c r="A165" s="7">
        <v>41943</v>
      </c>
      <c r="B165" t="s">
        <v>1718</v>
      </c>
      <c r="C165" t="s">
        <v>1725</v>
      </c>
      <c r="D165" t="s">
        <v>1726</v>
      </c>
      <c r="E165" s="1">
        <v>2160</v>
      </c>
      <c r="G165"/>
      <c r="H165"/>
    </row>
    <row r="166" spans="1:8" s="1" customFormat="1" x14ac:dyDescent="0.25">
      <c r="A166" s="7">
        <v>41943</v>
      </c>
      <c r="B166" t="s">
        <v>1718</v>
      </c>
      <c r="C166" t="s">
        <v>1727</v>
      </c>
      <c r="D166" t="s">
        <v>1728</v>
      </c>
      <c r="E166" s="1">
        <v>245000</v>
      </c>
      <c r="G166"/>
      <c r="H166"/>
    </row>
    <row r="167" spans="1:8" s="1" customFormat="1" x14ac:dyDescent="0.25">
      <c r="A167" s="7">
        <v>41948</v>
      </c>
      <c r="B167" t="s">
        <v>53</v>
      </c>
      <c r="C167" t="s">
        <v>1729</v>
      </c>
      <c r="D167" t="s">
        <v>1730</v>
      </c>
      <c r="E167" s="1">
        <v>15984</v>
      </c>
      <c r="G167"/>
      <c r="H167"/>
    </row>
    <row r="168" spans="1:8" s="1" customFormat="1" x14ac:dyDescent="0.25">
      <c r="A168" s="7">
        <v>41948</v>
      </c>
      <c r="B168" t="s">
        <v>53</v>
      </c>
      <c r="C168" t="s">
        <v>1731</v>
      </c>
      <c r="D168" t="s">
        <v>1732</v>
      </c>
      <c r="E168" s="1">
        <v>12787.2</v>
      </c>
      <c r="G168"/>
      <c r="H168"/>
    </row>
    <row r="169" spans="1:8" s="1" customFormat="1" x14ac:dyDescent="0.25">
      <c r="A169" s="7">
        <v>41948</v>
      </c>
      <c r="B169" t="s">
        <v>53</v>
      </c>
      <c r="C169" t="s">
        <v>1733</v>
      </c>
      <c r="D169" t="s">
        <v>1734</v>
      </c>
      <c r="E169" s="1">
        <v>12787.2</v>
      </c>
      <c r="G169"/>
      <c r="H169"/>
    </row>
    <row r="170" spans="1:8" s="1" customFormat="1" x14ac:dyDescent="0.25">
      <c r="A170" s="7">
        <v>41948</v>
      </c>
      <c r="B170" t="s">
        <v>53</v>
      </c>
      <c r="C170" t="s">
        <v>1735</v>
      </c>
      <c r="D170" t="s">
        <v>1736</v>
      </c>
      <c r="E170" s="1">
        <v>7992</v>
      </c>
      <c r="G170"/>
      <c r="H170"/>
    </row>
    <row r="171" spans="1:8" s="1" customFormat="1" x14ac:dyDescent="0.25">
      <c r="A171" s="7">
        <v>41948</v>
      </c>
      <c r="B171" t="s">
        <v>53</v>
      </c>
      <c r="C171" t="s">
        <v>1737</v>
      </c>
      <c r="D171" t="s">
        <v>1738</v>
      </c>
      <c r="E171" s="1">
        <v>10069.9</v>
      </c>
      <c r="G171"/>
      <c r="H171"/>
    </row>
    <row r="172" spans="1:8" s="1" customFormat="1" x14ac:dyDescent="0.25">
      <c r="A172" s="7">
        <v>41950</v>
      </c>
      <c r="B172" t="s">
        <v>53</v>
      </c>
      <c r="C172" t="s">
        <v>1739</v>
      </c>
      <c r="D172" t="s">
        <v>1740</v>
      </c>
      <c r="E172" s="1">
        <v>3394.45</v>
      </c>
      <c r="G172"/>
      <c r="H172"/>
    </row>
    <row r="173" spans="1:8" s="1" customFormat="1" x14ac:dyDescent="0.25">
      <c r="A173" s="7">
        <v>41953</v>
      </c>
      <c r="B173" t="s">
        <v>1624</v>
      </c>
      <c r="C173" t="s">
        <v>1625</v>
      </c>
      <c r="D173" t="s">
        <v>1626</v>
      </c>
      <c r="E173" s="1">
        <v>582.54999999999995</v>
      </c>
      <c r="G173"/>
      <c r="H173"/>
    </row>
    <row r="174" spans="1:8" s="1" customFormat="1" x14ac:dyDescent="0.25">
      <c r="A174" s="7">
        <v>41953</v>
      </c>
      <c r="B174" t="s">
        <v>1624</v>
      </c>
      <c r="C174" t="s">
        <v>1625</v>
      </c>
      <c r="D174" t="s">
        <v>1627</v>
      </c>
      <c r="E174" s="1">
        <v>10368</v>
      </c>
      <c r="G174"/>
      <c r="H174"/>
    </row>
    <row r="175" spans="1:8" s="1" customFormat="1" x14ac:dyDescent="0.25">
      <c r="A175" s="7">
        <v>41981</v>
      </c>
      <c r="B175" t="s">
        <v>1628</v>
      </c>
      <c r="C175" t="s">
        <v>1629</v>
      </c>
      <c r="D175" t="s">
        <v>1630</v>
      </c>
      <c r="E175" s="1">
        <v>7560</v>
      </c>
      <c r="G175"/>
      <c r="H175"/>
    </row>
    <row r="176" spans="1:8" x14ac:dyDescent="0.25">
      <c r="A176" s="7">
        <v>41981</v>
      </c>
      <c r="B176" t="s">
        <v>1628</v>
      </c>
      <c r="C176" t="s">
        <v>1629</v>
      </c>
      <c r="D176" t="s">
        <v>1631</v>
      </c>
      <c r="E176" s="1">
        <v>229.6</v>
      </c>
    </row>
    <row r="177" spans="1:6" x14ac:dyDescent="0.25">
      <c r="A177" s="7">
        <v>42005</v>
      </c>
      <c r="B177" t="s">
        <v>1373</v>
      </c>
      <c r="C177" t="s">
        <v>1374</v>
      </c>
      <c r="D177" t="s">
        <v>1375</v>
      </c>
      <c r="E177" s="1">
        <v>273</v>
      </c>
      <c r="F177"/>
    </row>
    <row r="178" spans="1:6" x14ac:dyDescent="0.25">
      <c r="A178" s="7">
        <v>42005</v>
      </c>
      <c r="B178" t="s">
        <v>1373</v>
      </c>
      <c r="C178" t="s">
        <v>1376</v>
      </c>
      <c r="D178" t="s">
        <v>1375</v>
      </c>
      <c r="E178" s="1">
        <v>274.7</v>
      </c>
      <c r="F178"/>
    </row>
    <row r="179" spans="1:6" x14ac:dyDescent="0.25">
      <c r="A179" s="7">
        <v>42005</v>
      </c>
      <c r="B179" t="s">
        <v>1373</v>
      </c>
      <c r="C179" t="s">
        <v>1377</v>
      </c>
      <c r="D179" t="s">
        <v>1375</v>
      </c>
      <c r="E179" s="1">
        <v>279.75</v>
      </c>
      <c r="F179"/>
    </row>
    <row r="180" spans="1:6" x14ac:dyDescent="0.25">
      <c r="A180" s="7">
        <v>42005</v>
      </c>
      <c r="B180" t="s">
        <v>1373</v>
      </c>
      <c r="C180" t="s">
        <v>1378</v>
      </c>
      <c r="D180" t="s">
        <v>1375</v>
      </c>
      <c r="E180" s="1">
        <v>269.60000000000002</v>
      </c>
      <c r="F180"/>
    </row>
    <row r="181" spans="1:6" x14ac:dyDescent="0.25">
      <c r="A181" s="7">
        <v>42005</v>
      </c>
      <c r="B181" t="s">
        <v>1373</v>
      </c>
      <c r="C181" t="s">
        <v>1379</v>
      </c>
      <c r="D181" t="s">
        <v>1375</v>
      </c>
      <c r="E181" s="1">
        <v>444.25</v>
      </c>
      <c r="F181"/>
    </row>
    <row r="182" spans="1:6" x14ac:dyDescent="0.25">
      <c r="A182" s="7">
        <v>42005</v>
      </c>
      <c r="B182" t="s">
        <v>1373</v>
      </c>
      <c r="C182" t="s">
        <v>1380</v>
      </c>
      <c r="D182" t="s">
        <v>1375</v>
      </c>
      <c r="E182" s="1">
        <v>456.1</v>
      </c>
      <c r="F182"/>
    </row>
    <row r="183" spans="1:6" x14ac:dyDescent="0.25">
      <c r="A183" s="7">
        <v>42005</v>
      </c>
      <c r="B183" t="s">
        <v>1373</v>
      </c>
      <c r="C183" t="s">
        <v>1381</v>
      </c>
      <c r="D183" t="s">
        <v>1382</v>
      </c>
      <c r="E183" s="1">
        <v>245000</v>
      </c>
      <c r="F183"/>
    </row>
    <row r="184" spans="1:6" x14ac:dyDescent="0.25">
      <c r="A184" s="7">
        <v>42005</v>
      </c>
      <c r="B184" t="s">
        <v>1373</v>
      </c>
      <c r="C184" t="s">
        <v>1383</v>
      </c>
      <c r="D184" t="s">
        <v>1384</v>
      </c>
      <c r="E184" s="1">
        <v>2160</v>
      </c>
      <c r="F184"/>
    </row>
    <row r="185" spans="1:6" x14ac:dyDescent="0.25">
      <c r="A185" s="7">
        <v>42005</v>
      </c>
      <c r="B185" t="s">
        <v>1373</v>
      </c>
      <c r="C185" t="s">
        <v>1385</v>
      </c>
      <c r="D185" t="s">
        <v>1386</v>
      </c>
      <c r="E185" s="1">
        <v>49650.25</v>
      </c>
      <c r="F185"/>
    </row>
    <row r="186" spans="1:6" x14ac:dyDescent="0.25">
      <c r="A186" s="7">
        <v>42005</v>
      </c>
      <c r="B186" t="s">
        <v>1373</v>
      </c>
      <c r="C186" t="s">
        <v>1387</v>
      </c>
      <c r="D186" t="s">
        <v>1388</v>
      </c>
      <c r="E186" s="1">
        <v>36664.75</v>
      </c>
      <c r="F186"/>
    </row>
    <row r="187" spans="1:6" x14ac:dyDescent="0.25">
      <c r="A187" s="7">
        <v>42005</v>
      </c>
      <c r="B187" t="s">
        <v>1373</v>
      </c>
      <c r="C187" t="s">
        <v>1389</v>
      </c>
      <c r="D187" t="s">
        <v>608</v>
      </c>
      <c r="E187" s="1">
        <v>1585.35</v>
      </c>
      <c r="F187"/>
    </row>
    <row r="188" spans="1:6" x14ac:dyDescent="0.25">
      <c r="A188" s="7">
        <v>42005</v>
      </c>
      <c r="B188" t="s">
        <v>1373</v>
      </c>
      <c r="C188" t="s">
        <v>1390</v>
      </c>
      <c r="D188" t="s">
        <v>1391</v>
      </c>
      <c r="E188" s="1">
        <v>83.15</v>
      </c>
      <c r="F188"/>
    </row>
    <row r="189" spans="1:6" x14ac:dyDescent="0.25">
      <c r="A189" s="7">
        <v>42005</v>
      </c>
      <c r="B189" t="s">
        <v>1373</v>
      </c>
      <c r="C189" t="s">
        <v>1392</v>
      </c>
      <c r="D189" t="s">
        <v>1393</v>
      </c>
      <c r="E189" s="1">
        <v>75243.75</v>
      </c>
      <c r="F189"/>
    </row>
    <row r="190" spans="1:6" x14ac:dyDescent="0.25">
      <c r="A190" s="7">
        <v>42005</v>
      </c>
      <c r="B190" t="s">
        <v>1373</v>
      </c>
      <c r="C190" t="s">
        <v>1394</v>
      </c>
      <c r="D190" t="s">
        <v>1395</v>
      </c>
      <c r="E190" s="1">
        <v>1296</v>
      </c>
      <c r="F190"/>
    </row>
    <row r="191" spans="1:6" x14ac:dyDescent="0.25">
      <c r="A191" s="7">
        <v>42005</v>
      </c>
      <c r="B191" t="s">
        <v>1373</v>
      </c>
      <c r="C191" t="s">
        <v>1396</v>
      </c>
      <c r="D191" t="s">
        <v>1397</v>
      </c>
      <c r="E191" s="1">
        <v>496403.25</v>
      </c>
      <c r="F191"/>
    </row>
    <row r="192" spans="1:6" x14ac:dyDescent="0.25">
      <c r="A192" s="7">
        <v>42005</v>
      </c>
      <c r="B192" t="s">
        <v>1373</v>
      </c>
      <c r="C192" t="s">
        <v>1398</v>
      </c>
      <c r="D192" t="s">
        <v>1399</v>
      </c>
      <c r="E192" s="1">
        <v>245000</v>
      </c>
      <c r="F192"/>
    </row>
    <row r="193" spans="1:6" x14ac:dyDescent="0.25">
      <c r="A193" s="7">
        <v>42005</v>
      </c>
      <c r="B193" t="s">
        <v>1373</v>
      </c>
      <c r="C193" t="s">
        <v>1400</v>
      </c>
      <c r="D193" t="s">
        <v>1401</v>
      </c>
      <c r="E193" s="1">
        <v>21787.4</v>
      </c>
      <c r="F193"/>
    </row>
    <row r="194" spans="1:6" x14ac:dyDescent="0.25">
      <c r="A194" s="7">
        <v>42005</v>
      </c>
      <c r="B194" t="s">
        <v>1373</v>
      </c>
      <c r="C194" t="s">
        <v>1402</v>
      </c>
      <c r="D194" t="s">
        <v>1403</v>
      </c>
      <c r="E194" s="1">
        <v>2591</v>
      </c>
      <c r="F194"/>
    </row>
    <row r="195" spans="1:6" x14ac:dyDescent="0.25">
      <c r="A195" s="7">
        <v>42005</v>
      </c>
      <c r="B195" t="s">
        <v>1373</v>
      </c>
      <c r="C195" t="s">
        <v>1404</v>
      </c>
      <c r="D195" t="s">
        <v>1405</v>
      </c>
      <c r="E195" s="1">
        <v>13370.4</v>
      </c>
      <c r="F195"/>
    </row>
    <row r="196" spans="1:6" x14ac:dyDescent="0.25">
      <c r="A196" s="7">
        <v>42005</v>
      </c>
      <c r="B196" t="s">
        <v>1373</v>
      </c>
      <c r="C196" t="s">
        <v>1406</v>
      </c>
      <c r="D196" t="s">
        <v>1407</v>
      </c>
      <c r="E196" s="1">
        <v>74214</v>
      </c>
      <c r="F196"/>
    </row>
    <row r="197" spans="1:6" x14ac:dyDescent="0.25">
      <c r="A197" s="7">
        <v>42005</v>
      </c>
      <c r="B197" t="s">
        <v>1373</v>
      </c>
      <c r="C197" t="s">
        <v>1408</v>
      </c>
      <c r="D197" t="s">
        <v>1409</v>
      </c>
      <c r="E197" s="1">
        <v>47520</v>
      </c>
      <c r="F197"/>
    </row>
    <row r="198" spans="1:6" x14ac:dyDescent="0.25">
      <c r="A198" s="7">
        <v>42005</v>
      </c>
      <c r="B198" t="s">
        <v>1373</v>
      </c>
      <c r="C198" t="s">
        <v>1410</v>
      </c>
      <c r="D198" t="s">
        <v>1411</v>
      </c>
      <c r="E198" s="1">
        <v>173700</v>
      </c>
      <c r="F198"/>
    </row>
    <row r="199" spans="1:6" x14ac:dyDescent="0.25">
      <c r="A199" s="7">
        <v>42005</v>
      </c>
      <c r="B199" t="s">
        <v>1373</v>
      </c>
      <c r="C199" t="s">
        <v>1412</v>
      </c>
      <c r="D199" t="s">
        <v>1413</v>
      </c>
      <c r="E199" s="1">
        <v>56996.55</v>
      </c>
      <c r="F199"/>
    </row>
    <row r="200" spans="1:6" x14ac:dyDescent="0.25">
      <c r="A200" s="7">
        <v>42005</v>
      </c>
      <c r="B200" t="s">
        <v>1373</v>
      </c>
      <c r="C200" t="s">
        <v>1414</v>
      </c>
      <c r="D200" t="s">
        <v>1415</v>
      </c>
      <c r="E200" s="1">
        <v>256668</v>
      </c>
      <c r="F200"/>
    </row>
    <row r="201" spans="1:6" x14ac:dyDescent="0.25">
      <c r="A201" s="7">
        <v>42005</v>
      </c>
      <c r="B201" t="s">
        <v>1373</v>
      </c>
      <c r="C201" t="s">
        <v>1416</v>
      </c>
      <c r="D201" t="s">
        <v>1417</v>
      </c>
      <c r="E201" s="1">
        <v>20000</v>
      </c>
      <c r="F201"/>
    </row>
    <row r="202" spans="1:6" x14ac:dyDescent="0.25">
      <c r="A202" s="7">
        <v>42005</v>
      </c>
      <c r="B202" t="s">
        <v>690</v>
      </c>
      <c r="C202" t="s">
        <v>688</v>
      </c>
      <c r="D202" t="s">
        <v>1418</v>
      </c>
      <c r="E202" s="1">
        <v>111585.8</v>
      </c>
      <c r="F202"/>
    </row>
    <row r="203" spans="1:6" x14ac:dyDescent="0.25">
      <c r="A203" s="7">
        <v>42009</v>
      </c>
      <c r="B203" t="s">
        <v>1373</v>
      </c>
      <c r="C203" t="s">
        <v>1419</v>
      </c>
      <c r="D203" t="s">
        <v>1420</v>
      </c>
      <c r="E203" s="1">
        <v>88714.95</v>
      </c>
      <c r="F203"/>
    </row>
    <row r="204" spans="1:6" x14ac:dyDescent="0.25">
      <c r="A204" s="7">
        <v>42010</v>
      </c>
      <c r="B204" t="s">
        <v>1354</v>
      </c>
      <c r="C204" t="s">
        <v>1355</v>
      </c>
      <c r="D204" t="s">
        <v>1356</v>
      </c>
      <c r="E204" s="1">
        <v>653.54999999999995</v>
      </c>
      <c r="F204"/>
    </row>
    <row r="205" spans="1:6" x14ac:dyDescent="0.25">
      <c r="A205" s="7">
        <v>42016</v>
      </c>
      <c r="B205" t="s">
        <v>1357</v>
      </c>
      <c r="C205" t="s">
        <v>1358</v>
      </c>
      <c r="D205" t="s">
        <v>1359</v>
      </c>
      <c r="E205" s="1">
        <v>3931.2</v>
      </c>
      <c r="F205"/>
    </row>
    <row r="206" spans="1:6" x14ac:dyDescent="0.25">
      <c r="A206" s="7">
        <v>42024</v>
      </c>
      <c r="B206" t="s">
        <v>1421</v>
      </c>
      <c r="C206" t="s">
        <v>43</v>
      </c>
      <c r="D206" t="s">
        <v>1422</v>
      </c>
      <c r="E206" s="1">
        <v>9836.75</v>
      </c>
      <c r="F206"/>
    </row>
    <row r="207" spans="1:6" x14ac:dyDescent="0.25">
      <c r="A207" s="7">
        <v>42034</v>
      </c>
      <c r="B207" t="s">
        <v>1421</v>
      </c>
      <c r="C207" t="s">
        <v>1423</v>
      </c>
      <c r="D207" t="s">
        <v>1424</v>
      </c>
      <c r="E207" s="1">
        <v>8048.55</v>
      </c>
      <c r="F207"/>
    </row>
    <row r="208" spans="1:6" x14ac:dyDescent="0.25">
      <c r="A208" s="7">
        <v>42034</v>
      </c>
      <c r="B208" t="s">
        <v>1421</v>
      </c>
      <c r="C208" t="s">
        <v>35</v>
      </c>
      <c r="D208" t="s">
        <v>1425</v>
      </c>
      <c r="E208" s="1">
        <v>1156668.1000000001</v>
      </c>
      <c r="F208"/>
    </row>
    <row r="209" spans="1:6" x14ac:dyDescent="0.25">
      <c r="A209" s="7">
        <v>42034</v>
      </c>
      <c r="B209" t="s">
        <v>1421</v>
      </c>
      <c r="C209" t="s">
        <v>39</v>
      </c>
      <c r="D209" t="s">
        <v>1426</v>
      </c>
      <c r="E209" s="1">
        <v>43574</v>
      </c>
      <c r="F209"/>
    </row>
    <row r="210" spans="1:6" x14ac:dyDescent="0.25">
      <c r="A210" s="7">
        <v>42036</v>
      </c>
      <c r="B210" t="s">
        <v>1427</v>
      </c>
      <c r="C210" t="s">
        <v>37</v>
      </c>
      <c r="D210" t="s">
        <v>1428</v>
      </c>
      <c r="E210" s="1">
        <v>2527.1999999999998</v>
      </c>
      <c r="F210"/>
    </row>
    <row r="211" spans="1:6" x14ac:dyDescent="0.25">
      <c r="A211" s="7">
        <v>42037</v>
      </c>
      <c r="B211" t="s">
        <v>1427</v>
      </c>
      <c r="C211" t="s">
        <v>1429</v>
      </c>
      <c r="D211" t="s">
        <v>1430</v>
      </c>
      <c r="E211" s="1">
        <v>1893.35</v>
      </c>
      <c r="F211"/>
    </row>
    <row r="212" spans="1:6" x14ac:dyDescent="0.25">
      <c r="A212" s="7">
        <v>42037</v>
      </c>
      <c r="B212" t="s">
        <v>1427</v>
      </c>
      <c r="C212" t="s">
        <v>1431</v>
      </c>
      <c r="D212" t="s">
        <v>1432</v>
      </c>
      <c r="E212" s="1">
        <v>56996.55</v>
      </c>
      <c r="F212"/>
    </row>
    <row r="213" spans="1:6" x14ac:dyDescent="0.25">
      <c r="A213" s="7">
        <v>42045</v>
      </c>
      <c r="B213" t="s">
        <v>1427</v>
      </c>
      <c r="C213" t="s">
        <v>41</v>
      </c>
      <c r="D213" t="s">
        <v>1433</v>
      </c>
      <c r="E213" s="1">
        <v>245000</v>
      </c>
      <c r="F213"/>
    </row>
    <row r="214" spans="1:6" x14ac:dyDescent="0.25">
      <c r="A214" s="7">
        <v>42062</v>
      </c>
      <c r="B214" t="s">
        <v>577</v>
      </c>
      <c r="C214" t="s">
        <v>653</v>
      </c>
      <c r="D214" t="s">
        <v>1434</v>
      </c>
      <c r="E214" s="1">
        <v>22064.85</v>
      </c>
      <c r="F214"/>
    </row>
    <row r="215" spans="1:6" x14ac:dyDescent="0.25">
      <c r="A215" s="7">
        <v>42063</v>
      </c>
      <c r="B215" t="s">
        <v>577</v>
      </c>
      <c r="C215" t="s">
        <v>651</v>
      </c>
      <c r="D215" t="s">
        <v>1435</v>
      </c>
      <c r="E215" s="1">
        <v>1296</v>
      </c>
      <c r="F215"/>
    </row>
    <row r="216" spans="1:6" x14ac:dyDescent="0.25">
      <c r="A216" s="7">
        <v>42063</v>
      </c>
      <c r="B216" t="s">
        <v>577</v>
      </c>
      <c r="C216" t="s">
        <v>655</v>
      </c>
      <c r="D216" t="s">
        <v>1436</v>
      </c>
      <c r="E216" s="1">
        <v>2160.0500000000002</v>
      </c>
      <c r="F216"/>
    </row>
    <row r="217" spans="1:6" x14ac:dyDescent="0.25">
      <c r="A217" s="7">
        <v>42065</v>
      </c>
      <c r="B217" t="s">
        <v>632</v>
      </c>
      <c r="C217" t="s">
        <v>641</v>
      </c>
      <c r="D217" t="s">
        <v>1437</v>
      </c>
      <c r="E217" s="1">
        <v>3150</v>
      </c>
      <c r="F217"/>
    </row>
    <row r="218" spans="1:6" x14ac:dyDescent="0.25">
      <c r="A218" s="7">
        <v>42065</v>
      </c>
      <c r="B218" t="s">
        <v>632</v>
      </c>
      <c r="C218" t="s">
        <v>657</v>
      </c>
      <c r="D218" t="s">
        <v>1438</v>
      </c>
      <c r="E218" s="1">
        <v>245000</v>
      </c>
      <c r="F218"/>
    </row>
    <row r="219" spans="1:6" x14ac:dyDescent="0.25">
      <c r="A219" s="7">
        <v>42065</v>
      </c>
      <c r="B219" t="s">
        <v>632</v>
      </c>
      <c r="C219" t="s">
        <v>710</v>
      </c>
      <c r="D219" t="s">
        <v>1439</v>
      </c>
      <c r="E219" s="1">
        <v>8844</v>
      </c>
      <c r="F219"/>
    </row>
    <row r="220" spans="1:6" x14ac:dyDescent="0.25">
      <c r="A220" s="7">
        <v>42073</v>
      </c>
      <c r="B220" t="s">
        <v>632</v>
      </c>
      <c r="C220" t="s">
        <v>643</v>
      </c>
      <c r="D220" t="s">
        <v>1440</v>
      </c>
      <c r="E220" s="1">
        <v>250000</v>
      </c>
      <c r="F220"/>
    </row>
    <row r="221" spans="1:6" x14ac:dyDescent="0.25">
      <c r="A221" s="7">
        <v>42089</v>
      </c>
      <c r="B221" t="s">
        <v>632</v>
      </c>
      <c r="C221" t="s">
        <v>661</v>
      </c>
      <c r="D221" t="s">
        <v>1441</v>
      </c>
      <c r="E221" s="1">
        <v>88714.9</v>
      </c>
      <c r="F221"/>
    </row>
    <row r="222" spans="1:6" x14ac:dyDescent="0.25">
      <c r="A222" s="7">
        <v>42089</v>
      </c>
      <c r="B222" t="s">
        <v>642</v>
      </c>
      <c r="C222" t="s">
        <v>679</v>
      </c>
      <c r="D222" t="s">
        <v>1442</v>
      </c>
      <c r="E222" s="1">
        <v>9956</v>
      </c>
      <c r="F222"/>
    </row>
    <row r="223" spans="1:6" x14ac:dyDescent="0.25">
      <c r="A223" s="7">
        <v>42094</v>
      </c>
      <c r="B223" t="s">
        <v>56</v>
      </c>
      <c r="C223" t="s">
        <v>1360</v>
      </c>
      <c r="D223" t="s">
        <v>1361</v>
      </c>
      <c r="E223" s="1">
        <v>5589</v>
      </c>
      <c r="F223"/>
    </row>
    <row r="224" spans="1:6" x14ac:dyDescent="0.25">
      <c r="A224" s="7">
        <v>42094</v>
      </c>
      <c r="B224" t="s">
        <v>1443</v>
      </c>
      <c r="C224" t="s">
        <v>1444</v>
      </c>
      <c r="D224" t="s">
        <v>1445</v>
      </c>
      <c r="E224" s="1">
        <v>14648.8</v>
      </c>
      <c r="F224"/>
    </row>
    <row r="225" spans="1:6" x14ac:dyDescent="0.25">
      <c r="A225" s="7">
        <v>42094</v>
      </c>
      <c r="B225" t="s">
        <v>642</v>
      </c>
      <c r="C225" t="s">
        <v>683</v>
      </c>
      <c r="D225" t="s">
        <v>1446</v>
      </c>
      <c r="E225" s="1">
        <v>245000</v>
      </c>
      <c r="F225"/>
    </row>
    <row r="226" spans="1:6" x14ac:dyDescent="0.25">
      <c r="A226" s="7">
        <v>42095</v>
      </c>
      <c r="B226" t="s">
        <v>341</v>
      </c>
      <c r="C226" t="s">
        <v>1362</v>
      </c>
      <c r="D226" t="s">
        <v>1363</v>
      </c>
      <c r="E226" s="1">
        <v>832.6</v>
      </c>
      <c r="F226"/>
    </row>
    <row r="227" spans="1:6" x14ac:dyDescent="0.25">
      <c r="A227" s="7">
        <v>42095</v>
      </c>
      <c r="B227" t="s">
        <v>645</v>
      </c>
      <c r="C227" t="s">
        <v>712</v>
      </c>
      <c r="D227" t="s">
        <v>1447</v>
      </c>
      <c r="E227" s="1">
        <v>56996.55</v>
      </c>
      <c r="F227"/>
    </row>
    <row r="228" spans="1:6" x14ac:dyDescent="0.25">
      <c r="A228" s="7">
        <v>42095</v>
      </c>
      <c r="B228" t="s">
        <v>645</v>
      </c>
      <c r="C228" t="s">
        <v>677</v>
      </c>
      <c r="D228" t="s">
        <v>1448</v>
      </c>
      <c r="E228" s="1">
        <v>972</v>
      </c>
      <c r="F228"/>
    </row>
    <row r="229" spans="1:6" x14ac:dyDescent="0.25">
      <c r="A229" s="7">
        <v>42096</v>
      </c>
      <c r="B229" t="s">
        <v>645</v>
      </c>
      <c r="C229" t="s">
        <v>699</v>
      </c>
      <c r="D229" t="s">
        <v>1449</v>
      </c>
      <c r="E229" s="1">
        <v>8272.7999999999993</v>
      </c>
      <c r="F229"/>
    </row>
    <row r="230" spans="1:6" x14ac:dyDescent="0.25">
      <c r="A230" s="7">
        <v>42104</v>
      </c>
      <c r="B230" t="s">
        <v>74</v>
      </c>
      <c r="C230" t="s">
        <v>671</v>
      </c>
      <c r="D230" t="s">
        <v>1450</v>
      </c>
      <c r="E230" s="1">
        <v>790685.65</v>
      </c>
      <c r="F230"/>
    </row>
    <row r="231" spans="1:6" x14ac:dyDescent="0.25">
      <c r="A231" s="7">
        <v>42107</v>
      </c>
      <c r="B231" t="s">
        <v>645</v>
      </c>
      <c r="C231" t="s">
        <v>718</v>
      </c>
      <c r="D231" t="s">
        <v>1451</v>
      </c>
      <c r="E231" s="1">
        <v>1242.1500000000001</v>
      </c>
      <c r="F231"/>
    </row>
    <row r="232" spans="1:6" x14ac:dyDescent="0.25">
      <c r="A232" s="7">
        <v>42117</v>
      </c>
      <c r="B232" t="s">
        <v>74</v>
      </c>
      <c r="C232" t="s">
        <v>708</v>
      </c>
      <c r="D232" t="s">
        <v>1452</v>
      </c>
      <c r="E232" s="1">
        <v>906320.05</v>
      </c>
      <c r="F232"/>
    </row>
    <row r="233" spans="1:6" x14ac:dyDescent="0.25">
      <c r="A233" s="7">
        <v>42121</v>
      </c>
      <c r="B233" t="s">
        <v>74</v>
      </c>
      <c r="C233" t="s">
        <v>714</v>
      </c>
      <c r="D233" t="s">
        <v>1453</v>
      </c>
      <c r="E233" s="1">
        <v>11632.85</v>
      </c>
      <c r="F233"/>
    </row>
    <row r="234" spans="1:6" x14ac:dyDescent="0.25">
      <c r="A234" s="7">
        <v>42123</v>
      </c>
      <c r="B234" t="s">
        <v>74</v>
      </c>
      <c r="C234" t="s">
        <v>716</v>
      </c>
      <c r="D234" t="s">
        <v>1454</v>
      </c>
      <c r="E234" s="1">
        <v>7500</v>
      </c>
      <c r="F234"/>
    </row>
    <row r="235" spans="1:6" x14ac:dyDescent="0.25">
      <c r="A235" s="7">
        <v>42124</v>
      </c>
      <c r="B235" t="s">
        <v>74</v>
      </c>
      <c r="C235" t="s">
        <v>667</v>
      </c>
      <c r="D235" t="s">
        <v>1455</v>
      </c>
      <c r="E235" s="1">
        <v>1296</v>
      </c>
      <c r="F235"/>
    </row>
    <row r="236" spans="1:6" x14ac:dyDescent="0.25">
      <c r="A236" s="7">
        <v>42124</v>
      </c>
      <c r="B236" t="s">
        <v>74</v>
      </c>
      <c r="C236" t="s">
        <v>669</v>
      </c>
      <c r="D236" t="s">
        <v>1456</v>
      </c>
      <c r="E236" s="1">
        <v>43574</v>
      </c>
      <c r="F236"/>
    </row>
    <row r="237" spans="1:6" x14ac:dyDescent="0.25">
      <c r="A237" s="7">
        <v>42124</v>
      </c>
      <c r="B237" t="s">
        <v>74</v>
      </c>
      <c r="C237" t="s">
        <v>663</v>
      </c>
      <c r="D237" t="s">
        <v>1457</v>
      </c>
      <c r="E237" s="1">
        <v>2160</v>
      </c>
      <c r="F237"/>
    </row>
    <row r="238" spans="1:6" x14ac:dyDescent="0.25">
      <c r="A238" s="7">
        <v>42136</v>
      </c>
      <c r="B238" t="s">
        <v>85</v>
      </c>
      <c r="C238" t="s">
        <v>697</v>
      </c>
      <c r="D238" t="s">
        <v>1458</v>
      </c>
      <c r="E238" s="1">
        <v>254584</v>
      </c>
      <c r="F238"/>
    </row>
    <row r="239" spans="1:6" x14ac:dyDescent="0.25">
      <c r="A239" s="7">
        <v>42144</v>
      </c>
      <c r="B239" t="s">
        <v>1459</v>
      </c>
      <c r="C239" t="s">
        <v>452</v>
      </c>
      <c r="D239" t="s">
        <v>1460</v>
      </c>
      <c r="E239" s="1">
        <v>150</v>
      </c>
      <c r="F239"/>
    </row>
    <row r="240" spans="1:6" x14ac:dyDescent="0.25">
      <c r="A240" s="7">
        <v>42146</v>
      </c>
      <c r="B240" t="s">
        <v>1459</v>
      </c>
      <c r="C240" t="s">
        <v>372</v>
      </c>
      <c r="D240" t="s">
        <v>1461</v>
      </c>
      <c r="E240" s="1">
        <v>4946.3999999999996</v>
      </c>
      <c r="F240"/>
    </row>
    <row r="241" spans="1:6" x14ac:dyDescent="0.25">
      <c r="A241" s="7">
        <v>42150</v>
      </c>
      <c r="B241" t="s">
        <v>85</v>
      </c>
      <c r="C241" t="s">
        <v>646</v>
      </c>
      <c r="D241" t="s">
        <v>1462</v>
      </c>
      <c r="E241" s="1">
        <v>88714.9</v>
      </c>
      <c r="F241"/>
    </row>
    <row r="242" spans="1:6" x14ac:dyDescent="0.25">
      <c r="A242" s="7">
        <v>42151</v>
      </c>
      <c r="B242" t="s">
        <v>812</v>
      </c>
      <c r="C242" t="s">
        <v>1463</v>
      </c>
      <c r="D242" t="s">
        <v>1464</v>
      </c>
      <c r="E242" s="1">
        <v>804779.4</v>
      </c>
      <c r="F242"/>
    </row>
    <row r="243" spans="1:6" x14ac:dyDescent="0.25">
      <c r="A243" s="7">
        <v>42153</v>
      </c>
      <c r="B243" t="s">
        <v>1459</v>
      </c>
      <c r="C243" t="s">
        <v>450</v>
      </c>
      <c r="D243" t="s">
        <v>1465</v>
      </c>
      <c r="E243" s="1">
        <v>100000</v>
      </c>
      <c r="F243"/>
    </row>
    <row r="244" spans="1:6" x14ac:dyDescent="0.25">
      <c r="A244" s="7">
        <v>42157</v>
      </c>
      <c r="B244" t="s">
        <v>1466</v>
      </c>
      <c r="C244" t="s">
        <v>447</v>
      </c>
      <c r="D244" t="s">
        <v>1467</v>
      </c>
      <c r="E244" s="1">
        <v>1166.4000000000001</v>
      </c>
      <c r="F244"/>
    </row>
    <row r="245" spans="1:6" x14ac:dyDescent="0.25">
      <c r="A245" s="7">
        <v>42157</v>
      </c>
      <c r="B245" t="s">
        <v>1466</v>
      </c>
      <c r="C245" t="s">
        <v>453</v>
      </c>
      <c r="D245" t="s">
        <v>1468</v>
      </c>
      <c r="E245" s="1">
        <v>9000</v>
      </c>
      <c r="F245"/>
    </row>
    <row r="246" spans="1:6" x14ac:dyDescent="0.25">
      <c r="A246" s="7">
        <v>42157</v>
      </c>
      <c r="B246" t="s">
        <v>1466</v>
      </c>
      <c r="C246" t="s">
        <v>456</v>
      </c>
      <c r="D246" t="s">
        <v>1469</v>
      </c>
      <c r="E246" s="1">
        <v>85.2</v>
      </c>
      <c r="F246"/>
    </row>
    <row r="247" spans="1:6" x14ac:dyDescent="0.25">
      <c r="A247" s="7">
        <v>42157</v>
      </c>
      <c r="B247" t="s">
        <v>286</v>
      </c>
      <c r="C247" t="s">
        <v>458</v>
      </c>
      <c r="D247" t="s">
        <v>1470</v>
      </c>
      <c r="E247" s="1">
        <v>56996.55</v>
      </c>
      <c r="F247"/>
    </row>
    <row r="248" spans="1:6" x14ac:dyDescent="0.25">
      <c r="A248" s="7">
        <v>42166</v>
      </c>
      <c r="B248" t="s">
        <v>1466</v>
      </c>
      <c r="C248" t="s">
        <v>441</v>
      </c>
      <c r="D248" t="s">
        <v>1471</v>
      </c>
      <c r="E248" s="1">
        <v>245000</v>
      </c>
      <c r="F248"/>
    </row>
    <row r="249" spans="1:6" x14ac:dyDescent="0.25">
      <c r="A249" s="7">
        <v>42174</v>
      </c>
      <c r="B249" t="s">
        <v>1466</v>
      </c>
      <c r="C249" t="s">
        <v>427</v>
      </c>
      <c r="D249" t="s">
        <v>1472</v>
      </c>
      <c r="E249" s="1">
        <v>2148.1</v>
      </c>
      <c r="F249"/>
    </row>
    <row r="250" spans="1:6" x14ac:dyDescent="0.25">
      <c r="A250" s="7">
        <v>42179</v>
      </c>
      <c r="B250" t="s">
        <v>858</v>
      </c>
      <c r="C250" t="s">
        <v>1473</v>
      </c>
      <c r="D250" t="s">
        <v>1474</v>
      </c>
      <c r="E250" s="1">
        <v>22024.45</v>
      </c>
      <c r="F250"/>
    </row>
    <row r="251" spans="1:6" x14ac:dyDescent="0.25">
      <c r="A251" s="7">
        <v>42179</v>
      </c>
      <c r="B251" t="s">
        <v>858</v>
      </c>
      <c r="C251" t="s">
        <v>1475</v>
      </c>
      <c r="D251" t="s">
        <v>1476</v>
      </c>
      <c r="E251" s="1">
        <v>1690.2</v>
      </c>
      <c r="F251"/>
    </row>
    <row r="252" spans="1:6" x14ac:dyDescent="0.25">
      <c r="A252" s="7">
        <v>42179</v>
      </c>
      <c r="B252" t="s">
        <v>858</v>
      </c>
      <c r="C252" t="s">
        <v>1477</v>
      </c>
      <c r="D252" t="s">
        <v>1478</v>
      </c>
      <c r="E252" s="1">
        <v>88839.05</v>
      </c>
      <c r="F252"/>
    </row>
    <row r="253" spans="1:6" x14ac:dyDescent="0.25">
      <c r="A253" s="7">
        <v>42181</v>
      </c>
      <c r="B253" t="s">
        <v>1364</v>
      </c>
      <c r="C253" t="s">
        <v>847</v>
      </c>
      <c r="D253" t="s">
        <v>1365</v>
      </c>
      <c r="E253" s="1">
        <v>4082.4</v>
      </c>
      <c r="F253"/>
    </row>
    <row r="254" spans="1:6" x14ac:dyDescent="0.25">
      <c r="A254" s="7">
        <v>42181</v>
      </c>
      <c r="B254" t="s">
        <v>1479</v>
      </c>
      <c r="C254" t="s">
        <v>1480</v>
      </c>
      <c r="D254" t="s">
        <v>1481</v>
      </c>
      <c r="E254" s="1">
        <v>3400</v>
      </c>
      <c r="F254"/>
    </row>
    <row r="255" spans="1:6" x14ac:dyDescent="0.25">
      <c r="A255" s="7">
        <v>42182</v>
      </c>
      <c r="B255" t="s">
        <v>250</v>
      </c>
      <c r="C255" t="s">
        <v>1482</v>
      </c>
      <c r="D255" t="s">
        <v>1483</v>
      </c>
      <c r="E255" s="1">
        <v>702.6</v>
      </c>
      <c r="F255"/>
    </row>
    <row r="256" spans="1:6" x14ac:dyDescent="0.25">
      <c r="A256" s="7">
        <v>42184</v>
      </c>
      <c r="B256" t="s">
        <v>858</v>
      </c>
      <c r="C256" t="s">
        <v>1484</v>
      </c>
      <c r="D256" t="s">
        <v>1485</v>
      </c>
      <c r="E256" s="1">
        <v>47800</v>
      </c>
      <c r="F256"/>
    </row>
    <row r="257" spans="1:6" x14ac:dyDescent="0.25">
      <c r="A257" s="7">
        <v>42185</v>
      </c>
      <c r="B257" t="s">
        <v>1486</v>
      </c>
      <c r="C257" t="s">
        <v>1487</v>
      </c>
      <c r="D257" t="s">
        <v>1488</v>
      </c>
      <c r="E257" s="1">
        <v>26973.65</v>
      </c>
      <c r="F257"/>
    </row>
    <row r="258" spans="1:6" x14ac:dyDescent="0.25">
      <c r="A258" s="7">
        <v>42185</v>
      </c>
      <c r="B258" t="s">
        <v>858</v>
      </c>
      <c r="C258" t="s">
        <v>1489</v>
      </c>
      <c r="D258" t="s">
        <v>1490</v>
      </c>
      <c r="E258" s="1">
        <v>1296</v>
      </c>
      <c r="F258"/>
    </row>
    <row r="259" spans="1:6" x14ac:dyDescent="0.25">
      <c r="A259" s="7">
        <v>42185</v>
      </c>
      <c r="B259" t="s">
        <v>858</v>
      </c>
      <c r="C259" t="s">
        <v>253</v>
      </c>
      <c r="D259" t="s">
        <v>1491</v>
      </c>
      <c r="E259" s="1">
        <v>22064.9</v>
      </c>
      <c r="F259"/>
    </row>
    <row r="260" spans="1:6" x14ac:dyDescent="0.25">
      <c r="A260" s="7">
        <v>42185</v>
      </c>
      <c r="B260" t="s">
        <v>858</v>
      </c>
      <c r="C260" t="s">
        <v>1492</v>
      </c>
      <c r="D260" t="s">
        <v>1493</v>
      </c>
      <c r="E260" s="1">
        <v>2160</v>
      </c>
      <c r="F260"/>
    </row>
    <row r="261" spans="1:6" x14ac:dyDescent="0.25">
      <c r="A261" s="7">
        <v>42185</v>
      </c>
      <c r="B261" t="s">
        <v>858</v>
      </c>
      <c r="C261" t="s">
        <v>1494</v>
      </c>
      <c r="D261" t="s">
        <v>1495</v>
      </c>
      <c r="E261" s="1">
        <v>669730.75</v>
      </c>
      <c r="F261"/>
    </row>
    <row r="262" spans="1:6" x14ac:dyDescent="0.25">
      <c r="A262" s="7">
        <v>42185</v>
      </c>
      <c r="B262" t="s">
        <v>1496</v>
      </c>
      <c r="C262" t="s">
        <v>1497</v>
      </c>
      <c r="D262" t="s">
        <v>1498</v>
      </c>
      <c r="E262" s="1">
        <v>20527.7</v>
      </c>
      <c r="F262"/>
    </row>
    <row r="263" spans="1:6" x14ac:dyDescent="0.25">
      <c r="A263" s="7">
        <v>42185</v>
      </c>
      <c r="B263" t="s">
        <v>1499</v>
      </c>
      <c r="C263" t="s">
        <v>1500</v>
      </c>
      <c r="D263" t="s">
        <v>1501</v>
      </c>
      <c r="E263" s="1">
        <v>54467.55</v>
      </c>
      <c r="F263"/>
    </row>
    <row r="264" spans="1:6" x14ac:dyDescent="0.25">
      <c r="A264" s="7">
        <v>42187</v>
      </c>
      <c r="B264" t="s">
        <v>397</v>
      </c>
      <c r="C264" t="s">
        <v>1502</v>
      </c>
      <c r="D264" t="s">
        <v>1503</v>
      </c>
      <c r="E264" s="1">
        <v>14200</v>
      </c>
      <c r="F264"/>
    </row>
    <row r="265" spans="1:6" x14ac:dyDescent="0.25">
      <c r="A265" s="7">
        <v>42192</v>
      </c>
      <c r="B265" t="s">
        <v>1504</v>
      </c>
      <c r="C265" t="s">
        <v>800</v>
      </c>
      <c r="D265" t="s">
        <v>1505</v>
      </c>
      <c r="E265" s="1">
        <v>56996.55</v>
      </c>
      <c r="F265"/>
    </row>
    <row r="266" spans="1:6" x14ac:dyDescent="0.25">
      <c r="A266" s="7">
        <v>42193</v>
      </c>
      <c r="B266" t="s">
        <v>207</v>
      </c>
      <c r="C266" t="s">
        <v>841</v>
      </c>
      <c r="D266" t="s">
        <v>1366</v>
      </c>
      <c r="E266" s="1">
        <v>5913</v>
      </c>
      <c r="F266"/>
    </row>
    <row r="267" spans="1:6" x14ac:dyDescent="0.25">
      <c r="A267" s="7">
        <v>42193</v>
      </c>
      <c r="B267" t="s">
        <v>207</v>
      </c>
      <c r="C267" t="s">
        <v>832</v>
      </c>
      <c r="D267" t="s">
        <v>1367</v>
      </c>
      <c r="E267" s="1">
        <v>741.95</v>
      </c>
      <c r="F267"/>
    </row>
    <row r="268" spans="1:6" x14ac:dyDescent="0.25">
      <c r="A268" s="7">
        <v>42199</v>
      </c>
      <c r="B268" t="s">
        <v>397</v>
      </c>
      <c r="C268" t="s">
        <v>1506</v>
      </c>
      <c r="D268" t="s">
        <v>1507</v>
      </c>
      <c r="E268" s="1">
        <v>29305.95</v>
      </c>
      <c r="F268"/>
    </row>
    <row r="269" spans="1:6" x14ac:dyDescent="0.25">
      <c r="A269" s="7">
        <v>42202</v>
      </c>
      <c r="B269" t="s">
        <v>397</v>
      </c>
      <c r="C269" t="s">
        <v>1508</v>
      </c>
      <c r="D269" t="s">
        <v>1509</v>
      </c>
      <c r="E269" s="1">
        <v>173279.05</v>
      </c>
      <c r="F269"/>
    </row>
    <row r="270" spans="1:6" x14ac:dyDescent="0.25">
      <c r="A270" s="7">
        <v>42202</v>
      </c>
      <c r="B270" t="s">
        <v>139</v>
      </c>
      <c r="C270" t="s">
        <v>1121</v>
      </c>
      <c r="D270" t="s">
        <v>1510</v>
      </c>
      <c r="E270" s="1">
        <v>300000</v>
      </c>
      <c r="F270"/>
    </row>
    <row r="271" spans="1:6" x14ac:dyDescent="0.25">
      <c r="A271" s="7">
        <v>42206</v>
      </c>
      <c r="B271" t="s">
        <v>468</v>
      </c>
      <c r="C271" t="s">
        <v>1511</v>
      </c>
      <c r="D271" t="s">
        <v>1512</v>
      </c>
      <c r="E271" s="1">
        <v>0</v>
      </c>
      <c r="F271">
        <v>3983.04</v>
      </c>
    </row>
    <row r="272" spans="1:6" x14ac:dyDescent="0.25">
      <c r="A272" s="7">
        <v>42212</v>
      </c>
      <c r="B272" t="s">
        <v>433</v>
      </c>
      <c r="C272" t="s">
        <v>1513</v>
      </c>
      <c r="D272" t="s">
        <v>1514</v>
      </c>
      <c r="E272" s="1">
        <v>388401.1</v>
      </c>
      <c r="F272"/>
    </row>
    <row r="273" spans="1:6" x14ac:dyDescent="0.25">
      <c r="A273" s="7">
        <v>42212</v>
      </c>
      <c r="B273" t="s">
        <v>433</v>
      </c>
      <c r="C273" t="s">
        <v>1515</v>
      </c>
      <c r="D273" t="s">
        <v>1516</v>
      </c>
      <c r="E273" s="1">
        <v>7045.5</v>
      </c>
      <c r="F273"/>
    </row>
    <row r="274" spans="1:6" x14ac:dyDescent="0.25">
      <c r="A274" s="7">
        <v>42213</v>
      </c>
      <c r="B274" t="s">
        <v>433</v>
      </c>
      <c r="C274" t="s">
        <v>1517</v>
      </c>
      <c r="D274" t="s">
        <v>1518</v>
      </c>
      <c r="E274" s="1">
        <v>8860</v>
      </c>
      <c r="F274"/>
    </row>
    <row r="275" spans="1:6" x14ac:dyDescent="0.25">
      <c r="A275" s="7">
        <v>42214</v>
      </c>
      <c r="B275" t="s">
        <v>397</v>
      </c>
      <c r="C275" t="s">
        <v>1519</v>
      </c>
      <c r="D275" t="s">
        <v>1520</v>
      </c>
      <c r="E275" s="1">
        <v>88714.9</v>
      </c>
      <c r="F275"/>
    </row>
    <row r="276" spans="1:6" x14ac:dyDescent="0.25">
      <c r="A276" s="7">
        <v>42216</v>
      </c>
      <c r="B276" t="s">
        <v>433</v>
      </c>
      <c r="C276" t="s">
        <v>271</v>
      </c>
      <c r="D276" t="s">
        <v>1521</v>
      </c>
      <c r="E276" s="1">
        <v>972</v>
      </c>
      <c r="F276"/>
    </row>
    <row r="277" spans="1:6" x14ac:dyDescent="0.25">
      <c r="A277" s="7">
        <v>42217</v>
      </c>
      <c r="B277" t="s">
        <v>357</v>
      </c>
      <c r="C277" t="s">
        <v>1522</v>
      </c>
      <c r="D277" t="s">
        <v>1523</v>
      </c>
      <c r="E277" s="1">
        <v>46400</v>
      </c>
      <c r="F277"/>
    </row>
    <row r="278" spans="1:6" x14ac:dyDescent="0.25">
      <c r="A278" s="7">
        <v>42219</v>
      </c>
      <c r="B278" t="s">
        <v>357</v>
      </c>
      <c r="C278" t="s">
        <v>1524</v>
      </c>
      <c r="D278" t="s">
        <v>1525</v>
      </c>
      <c r="E278" s="1">
        <v>16800</v>
      </c>
      <c r="F278"/>
    </row>
    <row r="279" spans="1:6" x14ac:dyDescent="0.25">
      <c r="A279" s="7">
        <v>42220</v>
      </c>
      <c r="B279" t="s">
        <v>357</v>
      </c>
      <c r="C279" t="s">
        <v>1526</v>
      </c>
      <c r="D279" t="s">
        <v>1527</v>
      </c>
      <c r="E279" s="1">
        <v>1131</v>
      </c>
      <c r="F279"/>
    </row>
    <row r="280" spans="1:6" x14ac:dyDescent="0.25">
      <c r="A280" s="7">
        <v>42237</v>
      </c>
      <c r="B280" t="s">
        <v>357</v>
      </c>
      <c r="C280" t="s">
        <v>1528</v>
      </c>
      <c r="D280" t="s">
        <v>1529</v>
      </c>
      <c r="E280" s="1">
        <v>6355.8</v>
      </c>
      <c r="F280"/>
    </row>
    <row r="281" spans="1:6" x14ac:dyDescent="0.25">
      <c r="A281" s="7">
        <v>42241</v>
      </c>
      <c r="B281" t="s">
        <v>1530</v>
      </c>
      <c r="C281" t="s">
        <v>1531</v>
      </c>
      <c r="D281" t="s">
        <v>1532</v>
      </c>
      <c r="E281" s="1">
        <v>52.95</v>
      </c>
      <c r="F281"/>
    </row>
    <row r="282" spans="1:6" x14ac:dyDescent="0.25">
      <c r="A282" s="7">
        <v>42242</v>
      </c>
      <c r="B282" t="s">
        <v>1533</v>
      </c>
      <c r="C282" t="s">
        <v>1534</v>
      </c>
      <c r="D282" t="s">
        <v>1535</v>
      </c>
      <c r="E282" s="1">
        <v>35000</v>
      </c>
      <c r="F282"/>
    </row>
    <row r="283" spans="1:6" x14ac:dyDescent="0.25">
      <c r="A283" s="7">
        <v>42244</v>
      </c>
      <c r="B283" t="s">
        <v>1533</v>
      </c>
      <c r="C283" t="s">
        <v>1536</v>
      </c>
      <c r="D283" t="s">
        <v>1537</v>
      </c>
      <c r="E283" s="1">
        <v>88714.85</v>
      </c>
      <c r="F283"/>
    </row>
    <row r="284" spans="1:6" x14ac:dyDescent="0.25">
      <c r="A284" s="7">
        <v>42244</v>
      </c>
      <c r="B284" t="s">
        <v>1533</v>
      </c>
      <c r="C284" t="s">
        <v>1538</v>
      </c>
      <c r="D284" t="s">
        <v>1539</v>
      </c>
      <c r="E284" s="1">
        <v>304797.55</v>
      </c>
      <c r="F284"/>
    </row>
    <row r="285" spans="1:6" x14ac:dyDescent="0.25">
      <c r="A285" s="7">
        <v>42247</v>
      </c>
      <c r="B285" t="s">
        <v>1533</v>
      </c>
      <c r="C285" t="s">
        <v>1540</v>
      </c>
      <c r="D285" t="s">
        <v>1541</v>
      </c>
      <c r="E285" s="1">
        <v>2160</v>
      </c>
      <c r="F285"/>
    </row>
    <row r="286" spans="1:6" x14ac:dyDescent="0.25">
      <c r="A286" s="7">
        <v>42247</v>
      </c>
      <c r="B286" t="s">
        <v>1533</v>
      </c>
      <c r="C286" t="s">
        <v>1542</v>
      </c>
      <c r="D286" t="s">
        <v>1543</v>
      </c>
      <c r="E286" s="1">
        <v>18954</v>
      </c>
      <c r="F286"/>
    </row>
    <row r="287" spans="1:6" x14ac:dyDescent="0.25">
      <c r="A287" s="7">
        <v>42248</v>
      </c>
      <c r="B287" t="s">
        <v>1544</v>
      </c>
      <c r="C287" t="s">
        <v>1545</v>
      </c>
      <c r="D287" t="s">
        <v>1546</v>
      </c>
      <c r="E287" s="1">
        <v>56996.55</v>
      </c>
      <c r="F287"/>
    </row>
    <row r="288" spans="1:6" x14ac:dyDescent="0.25">
      <c r="A288" s="7">
        <v>42254</v>
      </c>
      <c r="B288" t="s">
        <v>1547</v>
      </c>
      <c r="C288" t="s">
        <v>1548</v>
      </c>
      <c r="D288" t="s">
        <v>1549</v>
      </c>
      <c r="E288" s="1">
        <v>37968.449999999997</v>
      </c>
      <c r="F288"/>
    </row>
    <row r="289" spans="1:6" x14ac:dyDescent="0.25">
      <c r="A289" s="7">
        <v>42261</v>
      </c>
      <c r="B289" t="s">
        <v>148</v>
      </c>
      <c r="C289" t="s">
        <v>1069</v>
      </c>
      <c r="D289" t="s">
        <v>1550</v>
      </c>
      <c r="E289" s="1">
        <v>186785.35</v>
      </c>
      <c r="F289"/>
    </row>
    <row r="290" spans="1:6" x14ac:dyDescent="0.25">
      <c r="A290" s="7">
        <v>42262</v>
      </c>
      <c r="B290" t="s">
        <v>1544</v>
      </c>
      <c r="C290" t="s">
        <v>1551</v>
      </c>
      <c r="D290" t="s">
        <v>1552</v>
      </c>
      <c r="E290" s="1">
        <v>35000</v>
      </c>
      <c r="F290"/>
    </row>
    <row r="291" spans="1:6" x14ac:dyDescent="0.25">
      <c r="A291" s="7">
        <v>42265</v>
      </c>
      <c r="B291" t="s">
        <v>1547</v>
      </c>
      <c r="C291" t="s">
        <v>1553</v>
      </c>
      <c r="D291" t="s">
        <v>1554</v>
      </c>
      <c r="E291" s="1">
        <v>923.4</v>
      </c>
      <c r="F291"/>
    </row>
    <row r="292" spans="1:6" x14ac:dyDescent="0.25">
      <c r="A292" s="7">
        <v>42268</v>
      </c>
      <c r="B292" t="s">
        <v>1544</v>
      </c>
      <c r="C292" t="s">
        <v>1555</v>
      </c>
      <c r="D292" t="s">
        <v>1556</v>
      </c>
      <c r="E292" s="1">
        <v>133857.79999999999</v>
      </c>
      <c r="F292"/>
    </row>
    <row r="293" spans="1:6" x14ac:dyDescent="0.25">
      <c r="A293" s="7">
        <v>42268</v>
      </c>
      <c r="B293" t="s">
        <v>1544</v>
      </c>
      <c r="C293" t="s">
        <v>1557</v>
      </c>
      <c r="D293" t="s">
        <v>1558</v>
      </c>
      <c r="E293" s="1">
        <v>33579</v>
      </c>
      <c r="F293"/>
    </row>
    <row r="294" spans="1:6" x14ac:dyDescent="0.25">
      <c r="A294" s="7">
        <v>42269</v>
      </c>
      <c r="B294" t="s">
        <v>1559</v>
      </c>
      <c r="C294" t="s">
        <v>1560</v>
      </c>
      <c r="D294" t="s">
        <v>1561</v>
      </c>
      <c r="E294" s="1">
        <v>0</v>
      </c>
      <c r="F294">
        <v>15</v>
      </c>
    </row>
    <row r="295" spans="1:6" x14ac:dyDescent="0.25">
      <c r="A295" s="7">
        <v>42270</v>
      </c>
      <c r="B295" t="s">
        <v>1544</v>
      </c>
      <c r="C295" t="s">
        <v>1562</v>
      </c>
      <c r="D295" t="s">
        <v>1563</v>
      </c>
      <c r="E295" s="1">
        <v>22023.35</v>
      </c>
      <c r="F295"/>
    </row>
    <row r="296" spans="1:6" x14ac:dyDescent="0.25">
      <c r="A296" s="7">
        <v>42272</v>
      </c>
      <c r="B296" t="s">
        <v>1544</v>
      </c>
      <c r="C296" t="s">
        <v>1564</v>
      </c>
      <c r="D296" t="s">
        <v>1565</v>
      </c>
      <c r="E296" s="1">
        <v>74220.75</v>
      </c>
      <c r="F296"/>
    </row>
    <row r="297" spans="1:6" x14ac:dyDescent="0.25">
      <c r="A297" s="7">
        <v>42272</v>
      </c>
      <c r="B297" t="s">
        <v>1566</v>
      </c>
      <c r="C297" t="s">
        <v>1567</v>
      </c>
      <c r="D297" t="s">
        <v>1568</v>
      </c>
      <c r="E297" s="1">
        <v>252235</v>
      </c>
      <c r="F297"/>
    </row>
    <row r="298" spans="1:6" x14ac:dyDescent="0.25">
      <c r="A298" s="7">
        <v>42276</v>
      </c>
      <c r="B298" t="s">
        <v>1547</v>
      </c>
      <c r="C298" t="s">
        <v>1569</v>
      </c>
      <c r="D298" t="s">
        <v>1570</v>
      </c>
      <c r="E298" s="1">
        <v>2214</v>
      </c>
      <c r="F298"/>
    </row>
    <row r="299" spans="1:6" x14ac:dyDescent="0.25">
      <c r="A299" s="7">
        <v>42277</v>
      </c>
      <c r="B299" t="s">
        <v>1150</v>
      </c>
      <c r="C299" t="s">
        <v>1571</v>
      </c>
      <c r="D299" t="s">
        <v>1572</v>
      </c>
      <c r="E299" s="1">
        <v>21778.15</v>
      </c>
      <c r="F299"/>
    </row>
    <row r="300" spans="1:6" x14ac:dyDescent="0.25">
      <c r="A300" s="7">
        <v>42277</v>
      </c>
      <c r="B300" t="s">
        <v>1150</v>
      </c>
      <c r="C300" t="s">
        <v>1571</v>
      </c>
      <c r="D300" t="s">
        <v>1573</v>
      </c>
      <c r="E300" s="1">
        <v>100</v>
      </c>
      <c r="F300"/>
    </row>
    <row r="301" spans="1:6" x14ac:dyDescent="0.25">
      <c r="A301" s="7">
        <v>42277</v>
      </c>
      <c r="B301" t="s">
        <v>1042</v>
      </c>
      <c r="C301" t="s">
        <v>963</v>
      </c>
      <c r="D301" t="s">
        <v>1574</v>
      </c>
      <c r="E301" s="1">
        <v>5543.7</v>
      </c>
      <c r="F301"/>
    </row>
    <row r="302" spans="1:6" x14ac:dyDescent="0.25">
      <c r="A302" s="7">
        <v>42277</v>
      </c>
      <c r="B302" t="s">
        <v>148</v>
      </c>
      <c r="C302" t="s">
        <v>997</v>
      </c>
      <c r="D302" t="s">
        <v>1575</v>
      </c>
      <c r="E302" s="1">
        <v>1435.3</v>
      </c>
      <c r="F302"/>
    </row>
    <row r="303" spans="1:6" x14ac:dyDescent="0.25">
      <c r="A303" s="7">
        <v>42278</v>
      </c>
      <c r="B303" t="s">
        <v>210</v>
      </c>
      <c r="C303" t="s">
        <v>1576</v>
      </c>
      <c r="D303" t="s">
        <v>1577</v>
      </c>
      <c r="E303" s="1">
        <v>55700</v>
      </c>
      <c r="F303"/>
    </row>
    <row r="304" spans="1:6" x14ac:dyDescent="0.25">
      <c r="A304" s="7">
        <v>42279</v>
      </c>
      <c r="B304" t="s">
        <v>210</v>
      </c>
      <c r="C304" t="s">
        <v>1578</v>
      </c>
      <c r="D304" t="s">
        <v>1579</v>
      </c>
      <c r="E304" s="1">
        <v>56996.55</v>
      </c>
      <c r="F304"/>
    </row>
    <row r="305" spans="1:6" x14ac:dyDescent="0.25">
      <c r="A305" s="7">
        <v>42282</v>
      </c>
      <c r="B305" t="s">
        <v>210</v>
      </c>
      <c r="C305" t="s">
        <v>1580</v>
      </c>
      <c r="D305" t="s">
        <v>1581</v>
      </c>
      <c r="E305" s="1">
        <v>12000</v>
      </c>
      <c r="F305"/>
    </row>
    <row r="306" spans="1:6" x14ac:dyDescent="0.25">
      <c r="A306" s="7">
        <v>42283</v>
      </c>
      <c r="B306" t="s">
        <v>210</v>
      </c>
      <c r="C306" t="s">
        <v>1582</v>
      </c>
      <c r="D306" t="s">
        <v>1583</v>
      </c>
      <c r="E306" s="1">
        <v>100000</v>
      </c>
      <c r="F306"/>
    </row>
    <row r="307" spans="1:6" x14ac:dyDescent="0.25">
      <c r="A307" s="7">
        <v>42284</v>
      </c>
      <c r="B307" t="s">
        <v>210</v>
      </c>
      <c r="C307" t="s">
        <v>1584</v>
      </c>
      <c r="D307" t="s">
        <v>1585</v>
      </c>
      <c r="E307" s="1">
        <v>50000</v>
      </c>
      <c r="F307"/>
    </row>
    <row r="308" spans="1:6" x14ac:dyDescent="0.25">
      <c r="A308" s="7">
        <v>42293</v>
      </c>
      <c r="B308" t="s">
        <v>177</v>
      </c>
      <c r="C308" t="s">
        <v>1053</v>
      </c>
      <c r="D308" t="s">
        <v>1586</v>
      </c>
      <c r="E308" s="1">
        <v>14712.9</v>
      </c>
      <c r="F308"/>
    </row>
    <row r="309" spans="1:6" x14ac:dyDescent="0.25">
      <c r="A309" s="7">
        <v>42298</v>
      </c>
      <c r="B309" t="s">
        <v>177</v>
      </c>
      <c r="C309" t="s">
        <v>1056</v>
      </c>
      <c r="D309" t="s">
        <v>1587</v>
      </c>
      <c r="E309" s="1">
        <v>169154.95</v>
      </c>
      <c r="F309"/>
    </row>
    <row r="310" spans="1:6" x14ac:dyDescent="0.25">
      <c r="A310" s="7">
        <v>42299</v>
      </c>
      <c r="B310" t="s">
        <v>177</v>
      </c>
      <c r="C310" t="s">
        <v>1062</v>
      </c>
      <c r="D310" t="s">
        <v>1588</v>
      </c>
      <c r="E310" s="1">
        <v>56983.25</v>
      </c>
      <c r="F310"/>
    </row>
    <row r="311" spans="1:6" x14ac:dyDescent="0.25">
      <c r="A311" s="7">
        <v>42300</v>
      </c>
      <c r="B311" t="s">
        <v>482</v>
      </c>
      <c r="C311" t="s">
        <v>1368</v>
      </c>
      <c r="D311" t="s">
        <v>1369</v>
      </c>
      <c r="E311" s="1">
        <v>5745.6</v>
      </c>
      <c r="F311"/>
    </row>
    <row r="312" spans="1:6" x14ac:dyDescent="0.25">
      <c r="A312" s="7">
        <v>42303</v>
      </c>
      <c r="B312" t="s">
        <v>177</v>
      </c>
      <c r="C312" t="s">
        <v>873</v>
      </c>
      <c r="D312" t="s">
        <v>1589</v>
      </c>
      <c r="E312" s="1">
        <v>36197.9</v>
      </c>
      <c r="F312"/>
    </row>
    <row r="313" spans="1:6" x14ac:dyDescent="0.25">
      <c r="A313" s="7">
        <v>42304</v>
      </c>
      <c r="B313" t="s">
        <v>177</v>
      </c>
      <c r="C313" t="s">
        <v>1090</v>
      </c>
      <c r="D313" t="s">
        <v>1590</v>
      </c>
      <c r="E313" s="1">
        <v>4875.1499999999996</v>
      </c>
      <c r="F313"/>
    </row>
    <row r="314" spans="1:6" x14ac:dyDescent="0.25">
      <c r="A314" s="7">
        <v>42305</v>
      </c>
      <c r="B314" t="s">
        <v>177</v>
      </c>
      <c r="C314" t="s">
        <v>1057</v>
      </c>
      <c r="D314" t="s">
        <v>1591</v>
      </c>
      <c r="E314" s="1">
        <v>100000</v>
      </c>
      <c r="F314"/>
    </row>
    <row r="315" spans="1:6" x14ac:dyDescent="0.25">
      <c r="A315" s="7">
        <v>42305</v>
      </c>
      <c r="B315" t="s">
        <v>177</v>
      </c>
      <c r="C315" t="s">
        <v>1059</v>
      </c>
      <c r="D315" t="s">
        <v>1592</v>
      </c>
      <c r="E315" s="1">
        <v>11011.7</v>
      </c>
      <c r="F315"/>
    </row>
    <row r="316" spans="1:6" x14ac:dyDescent="0.25">
      <c r="A316" s="7">
        <v>42306</v>
      </c>
      <c r="B316" t="s">
        <v>177</v>
      </c>
      <c r="C316" t="s">
        <v>1067</v>
      </c>
      <c r="D316" t="s">
        <v>1593</v>
      </c>
      <c r="E316" s="1">
        <v>1014</v>
      </c>
      <c r="F316"/>
    </row>
    <row r="317" spans="1:6" x14ac:dyDescent="0.25">
      <c r="A317" s="7">
        <v>42307</v>
      </c>
      <c r="B317" t="s">
        <v>177</v>
      </c>
      <c r="C317" t="s">
        <v>1117</v>
      </c>
      <c r="D317" t="s">
        <v>1594</v>
      </c>
      <c r="E317" s="1">
        <v>11693.15</v>
      </c>
      <c r="F317"/>
    </row>
    <row r="318" spans="1:6" x14ac:dyDescent="0.25">
      <c r="A318" s="7">
        <v>42308</v>
      </c>
      <c r="B318" t="s">
        <v>177</v>
      </c>
      <c r="C318" t="s">
        <v>935</v>
      </c>
      <c r="D318" t="s">
        <v>1595</v>
      </c>
      <c r="E318" s="1">
        <v>2160</v>
      </c>
      <c r="F318"/>
    </row>
    <row r="319" spans="1:6" x14ac:dyDescent="0.25">
      <c r="A319" s="7">
        <v>42310</v>
      </c>
      <c r="B319" t="s">
        <v>95</v>
      </c>
      <c r="C319" t="s">
        <v>1035</v>
      </c>
      <c r="D319" t="s">
        <v>1596</v>
      </c>
      <c r="E319" s="1">
        <v>55800</v>
      </c>
      <c r="F319"/>
    </row>
    <row r="320" spans="1:6" x14ac:dyDescent="0.25">
      <c r="A320" s="7">
        <v>42310</v>
      </c>
      <c r="B320" t="s">
        <v>95</v>
      </c>
      <c r="C320" t="s">
        <v>1025</v>
      </c>
      <c r="D320" t="s">
        <v>1597</v>
      </c>
      <c r="E320" s="1">
        <v>11000</v>
      </c>
      <c r="F320"/>
    </row>
    <row r="321" spans="1:6" x14ac:dyDescent="0.25">
      <c r="A321" s="7">
        <v>42310</v>
      </c>
      <c r="B321" t="s">
        <v>95</v>
      </c>
      <c r="C321" t="s">
        <v>1088</v>
      </c>
      <c r="D321" t="s">
        <v>1598</v>
      </c>
      <c r="E321" s="1">
        <v>30374.7</v>
      </c>
      <c r="F321"/>
    </row>
    <row r="322" spans="1:6" x14ac:dyDescent="0.25">
      <c r="A322" s="7">
        <v>42311</v>
      </c>
      <c r="B322" t="s">
        <v>95</v>
      </c>
      <c r="C322" t="s">
        <v>1079</v>
      </c>
      <c r="D322" t="s">
        <v>1599</v>
      </c>
      <c r="E322" s="1">
        <v>65269</v>
      </c>
      <c r="F322"/>
    </row>
    <row r="323" spans="1:6" x14ac:dyDescent="0.25">
      <c r="A323" s="7">
        <v>42314</v>
      </c>
      <c r="B323" t="s">
        <v>95</v>
      </c>
      <c r="C323" t="s">
        <v>1037</v>
      </c>
      <c r="D323" t="s">
        <v>1600</v>
      </c>
      <c r="E323" s="1">
        <v>2496</v>
      </c>
      <c r="F323"/>
    </row>
    <row r="324" spans="1:6" x14ac:dyDescent="0.25">
      <c r="A324" s="7">
        <v>42314</v>
      </c>
      <c r="B324" t="s">
        <v>95</v>
      </c>
      <c r="C324" t="s">
        <v>1077</v>
      </c>
      <c r="D324" t="s">
        <v>1601</v>
      </c>
      <c r="E324" s="1">
        <v>15000</v>
      </c>
      <c r="F324"/>
    </row>
    <row r="325" spans="1:6" x14ac:dyDescent="0.25">
      <c r="A325" s="7">
        <v>42317</v>
      </c>
      <c r="B325" t="s">
        <v>95</v>
      </c>
      <c r="C325" t="s">
        <v>1101</v>
      </c>
      <c r="D325" t="s">
        <v>1602</v>
      </c>
      <c r="E325" s="1">
        <v>182379.35</v>
      </c>
      <c r="F325"/>
    </row>
    <row r="326" spans="1:6" x14ac:dyDescent="0.25">
      <c r="A326" s="7">
        <v>42325</v>
      </c>
      <c r="B326" t="s">
        <v>896</v>
      </c>
      <c r="C326" t="s">
        <v>1370</v>
      </c>
      <c r="D326" t="s">
        <v>1371</v>
      </c>
      <c r="E326" s="1">
        <v>746.65</v>
      </c>
      <c r="F326"/>
    </row>
    <row r="327" spans="1:6" x14ac:dyDescent="0.25">
      <c r="A327" s="7">
        <v>42325</v>
      </c>
      <c r="B327" t="s">
        <v>95</v>
      </c>
      <c r="C327" t="s">
        <v>1103</v>
      </c>
      <c r="D327" t="s">
        <v>1603</v>
      </c>
      <c r="E327" s="1">
        <v>74343.149999999994</v>
      </c>
      <c r="F327"/>
    </row>
    <row r="328" spans="1:6" x14ac:dyDescent="0.25">
      <c r="A328" s="7">
        <v>42328</v>
      </c>
      <c r="B328" t="s">
        <v>95</v>
      </c>
      <c r="C328" t="s">
        <v>1109</v>
      </c>
      <c r="D328" t="s">
        <v>1600</v>
      </c>
      <c r="E328" s="1">
        <v>1691.75</v>
      </c>
      <c r="F328"/>
    </row>
    <row r="329" spans="1:6" x14ac:dyDescent="0.25">
      <c r="A329" s="7">
        <v>42328</v>
      </c>
      <c r="B329" t="s">
        <v>95</v>
      </c>
      <c r="C329" t="s">
        <v>1111</v>
      </c>
      <c r="D329" t="s">
        <v>1604</v>
      </c>
      <c r="E329" s="1">
        <v>416</v>
      </c>
      <c r="F329"/>
    </row>
    <row r="330" spans="1:6" x14ac:dyDescent="0.25">
      <c r="A330" s="7">
        <v>42328</v>
      </c>
      <c r="B330" t="s">
        <v>95</v>
      </c>
      <c r="C330" t="s">
        <v>1071</v>
      </c>
      <c r="D330" t="s">
        <v>592</v>
      </c>
      <c r="E330" s="1">
        <v>208</v>
      </c>
      <c r="F330"/>
    </row>
    <row r="331" spans="1:6" x14ac:dyDescent="0.25">
      <c r="A331" s="7">
        <v>42328</v>
      </c>
      <c r="B331" t="s">
        <v>95</v>
      </c>
      <c r="C331" t="s">
        <v>1113</v>
      </c>
      <c r="D331" t="s">
        <v>592</v>
      </c>
      <c r="E331" s="1">
        <v>728</v>
      </c>
      <c r="F331"/>
    </row>
    <row r="332" spans="1:6" x14ac:dyDescent="0.25">
      <c r="A332" s="7">
        <v>42332</v>
      </c>
      <c r="B332" t="s">
        <v>95</v>
      </c>
      <c r="C332" t="s">
        <v>1119</v>
      </c>
      <c r="D332" t="s">
        <v>1605</v>
      </c>
      <c r="E332" s="1">
        <v>109436.4</v>
      </c>
      <c r="F332"/>
    </row>
    <row r="333" spans="1:6" x14ac:dyDescent="0.25">
      <c r="A333" s="7">
        <v>42356</v>
      </c>
      <c r="B333" t="s">
        <v>1017</v>
      </c>
      <c r="C333" t="s">
        <v>1045</v>
      </c>
      <c r="D333" t="s">
        <v>1372</v>
      </c>
      <c r="E333" s="1">
        <v>7573.5</v>
      </c>
      <c r="F333"/>
    </row>
    <row r="334" spans="1:6" x14ac:dyDescent="0.25">
      <c r="A334" s="7">
        <v>42368</v>
      </c>
      <c r="B334" t="s">
        <v>558</v>
      </c>
      <c r="C334" t="s">
        <v>1606</v>
      </c>
      <c r="D334" t="s">
        <v>1607</v>
      </c>
      <c r="E334" s="1">
        <v>25455</v>
      </c>
      <c r="F334"/>
    </row>
    <row r="335" spans="1:6" x14ac:dyDescent="0.25">
      <c r="A335" s="7">
        <v>42369</v>
      </c>
      <c r="B335" t="s">
        <v>1608</v>
      </c>
      <c r="C335" t="s">
        <v>1609</v>
      </c>
      <c r="D335" t="s">
        <v>1610</v>
      </c>
      <c r="E335" s="1">
        <v>10630.65</v>
      </c>
      <c r="F335"/>
    </row>
    <row r="336" spans="1:6" x14ac:dyDescent="0.25">
      <c r="A336" s="7">
        <v>42369</v>
      </c>
      <c r="B336" t="s">
        <v>1611</v>
      </c>
      <c r="C336" t="s">
        <v>1165</v>
      </c>
      <c r="D336" t="s">
        <v>1612</v>
      </c>
      <c r="E336" s="1">
        <v>22855</v>
      </c>
      <c r="F336"/>
    </row>
    <row r="337" spans="1:6" x14ac:dyDescent="0.25">
      <c r="A337" s="7">
        <v>42369</v>
      </c>
      <c r="B337" t="s">
        <v>1611</v>
      </c>
      <c r="C337" t="s">
        <v>1613</v>
      </c>
      <c r="D337" t="s">
        <v>1614</v>
      </c>
      <c r="E337" s="1">
        <v>45576</v>
      </c>
      <c r="F337"/>
    </row>
    <row r="338" spans="1:6" x14ac:dyDescent="0.25">
      <c r="A338" s="7">
        <v>42369</v>
      </c>
      <c r="B338" t="s">
        <v>1611</v>
      </c>
      <c r="C338" t="s">
        <v>1615</v>
      </c>
      <c r="D338" t="s">
        <v>1616</v>
      </c>
      <c r="E338" s="1">
        <v>45576</v>
      </c>
      <c r="F338"/>
    </row>
    <row r="339" spans="1:6" x14ac:dyDescent="0.25">
      <c r="A339" s="7">
        <v>42370</v>
      </c>
      <c r="B339" t="s">
        <v>577</v>
      </c>
      <c r="C339" t="s">
        <v>578</v>
      </c>
      <c r="D339" t="s">
        <v>579</v>
      </c>
      <c r="E339" s="1">
        <v>2974</v>
      </c>
      <c r="F339"/>
    </row>
    <row r="340" spans="1:6" x14ac:dyDescent="0.25">
      <c r="A340" s="7">
        <v>42370</v>
      </c>
      <c r="B340" t="s">
        <v>577</v>
      </c>
      <c r="C340" t="s">
        <v>580</v>
      </c>
      <c r="D340" t="s">
        <v>581</v>
      </c>
      <c r="E340" s="1">
        <v>963.1</v>
      </c>
      <c r="F340"/>
    </row>
    <row r="341" spans="1:6" x14ac:dyDescent="0.25">
      <c r="A341" s="7">
        <v>42370</v>
      </c>
      <c r="B341" t="s">
        <v>577</v>
      </c>
      <c r="C341" t="s">
        <v>582</v>
      </c>
      <c r="D341" t="s">
        <v>583</v>
      </c>
      <c r="E341" s="1">
        <v>56966.55</v>
      </c>
      <c r="F341"/>
    </row>
    <row r="342" spans="1:6" x14ac:dyDescent="0.25">
      <c r="A342" s="7">
        <v>42370</v>
      </c>
      <c r="B342" t="s">
        <v>577</v>
      </c>
      <c r="C342" t="s">
        <v>584</v>
      </c>
      <c r="D342" t="s">
        <v>585</v>
      </c>
      <c r="E342" s="1">
        <v>4944.2</v>
      </c>
      <c r="F342"/>
    </row>
    <row r="343" spans="1:6" x14ac:dyDescent="0.25">
      <c r="A343" s="7">
        <v>42370</v>
      </c>
      <c r="B343" t="s">
        <v>577</v>
      </c>
      <c r="C343" t="s">
        <v>251</v>
      </c>
      <c r="D343" t="s">
        <v>586</v>
      </c>
      <c r="E343" s="1">
        <v>102310.9</v>
      </c>
      <c r="F343"/>
    </row>
    <row r="344" spans="1:6" x14ac:dyDescent="0.25">
      <c r="A344" s="7">
        <v>42370</v>
      </c>
      <c r="B344" t="s">
        <v>577</v>
      </c>
      <c r="C344" t="s">
        <v>587</v>
      </c>
      <c r="D344" t="s">
        <v>588</v>
      </c>
      <c r="E344" s="1">
        <v>2754</v>
      </c>
      <c r="F344"/>
    </row>
    <row r="345" spans="1:6" x14ac:dyDescent="0.25">
      <c r="A345" s="7">
        <v>42370</v>
      </c>
      <c r="B345" t="s">
        <v>577</v>
      </c>
      <c r="C345" t="s">
        <v>589</v>
      </c>
      <c r="D345" t="s">
        <v>590</v>
      </c>
      <c r="E345" s="1">
        <v>2160</v>
      </c>
      <c r="F345"/>
    </row>
    <row r="346" spans="1:6" x14ac:dyDescent="0.25">
      <c r="A346" s="7">
        <v>42370</v>
      </c>
      <c r="B346" t="s">
        <v>577</v>
      </c>
      <c r="C346" t="s">
        <v>591</v>
      </c>
      <c r="D346" t="s">
        <v>592</v>
      </c>
      <c r="E346" s="1">
        <v>208</v>
      </c>
      <c r="F346"/>
    </row>
    <row r="347" spans="1:6" x14ac:dyDescent="0.25">
      <c r="A347" s="7">
        <v>42370</v>
      </c>
      <c r="B347" t="s">
        <v>577</v>
      </c>
      <c r="C347" t="s">
        <v>593</v>
      </c>
      <c r="D347" t="s">
        <v>594</v>
      </c>
      <c r="E347" s="1">
        <v>286</v>
      </c>
      <c r="F347"/>
    </row>
    <row r="348" spans="1:6" x14ac:dyDescent="0.25">
      <c r="A348" s="7">
        <v>42370</v>
      </c>
      <c r="B348" t="s">
        <v>577</v>
      </c>
      <c r="C348" t="s">
        <v>595</v>
      </c>
      <c r="D348" t="s">
        <v>596</v>
      </c>
      <c r="E348" s="1">
        <v>156</v>
      </c>
      <c r="F348"/>
    </row>
    <row r="349" spans="1:6" x14ac:dyDescent="0.25">
      <c r="A349" s="7">
        <v>42370</v>
      </c>
      <c r="B349" t="s">
        <v>577</v>
      </c>
      <c r="C349" t="s">
        <v>597</v>
      </c>
      <c r="D349" t="s">
        <v>596</v>
      </c>
      <c r="E349" s="1">
        <v>260</v>
      </c>
      <c r="F349"/>
    </row>
    <row r="350" spans="1:6" x14ac:dyDescent="0.25">
      <c r="A350" s="7">
        <v>42370</v>
      </c>
      <c r="B350" t="s">
        <v>577</v>
      </c>
      <c r="C350" t="s">
        <v>598</v>
      </c>
      <c r="D350" t="s">
        <v>596</v>
      </c>
      <c r="E350" s="1">
        <v>104</v>
      </c>
      <c r="F350"/>
    </row>
    <row r="351" spans="1:6" x14ac:dyDescent="0.25">
      <c r="A351" s="7">
        <v>42370</v>
      </c>
      <c r="B351" t="s">
        <v>577</v>
      </c>
      <c r="C351" t="s">
        <v>599</v>
      </c>
      <c r="D351" t="s">
        <v>596</v>
      </c>
      <c r="E351" s="1">
        <v>468</v>
      </c>
      <c r="F351"/>
    </row>
    <row r="352" spans="1:6" x14ac:dyDescent="0.25">
      <c r="A352" s="7">
        <v>42370</v>
      </c>
      <c r="B352" t="s">
        <v>577</v>
      </c>
      <c r="C352" t="s">
        <v>600</v>
      </c>
      <c r="D352" t="s">
        <v>601</v>
      </c>
      <c r="E352" s="1">
        <v>1691.75</v>
      </c>
      <c r="F352"/>
    </row>
    <row r="353" spans="1:6" x14ac:dyDescent="0.25">
      <c r="A353" s="7">
        <v>42370</v>
      </c>
      <c r="B353" t="s">
        <v>577</v>
      </c>
      <c r="C353" t="s">
        <v>263</v>
      </c>
      <c r="D353" t="s">
        <v>602</v>
      </c>
      <c r="E353" s="1">
        <v>30000</v>
      </c>
      <c r="F353"/>
    </row>
    <row r="354" spans="1:6" x14ac:dyDescent="0.25">
      <c r="A354" s="7">
        <v>42370</v>
      </c>
      <c r="B354" t="s">
        <v>577</v>
      </c>
      <c r="C354" t="s">
        <v>603</v>
      </c>
      <c r="D354" t="s">
        <v>604</v>
      </c>
      <c r="E354" s="1">
        <v>7441.2</v>
      </c>
      <c r="F354"/>
    </row>
    <row r="355" spans="1:6" x14ac:dyDescent="0.25">
      <c r="A355" s="7">
        <v>42370</v>
      </c>
      <c r="B355" t="s">
        <v>577</v>
      </c>
      <c r="C355" t="s">
        <v>605</v>
      </c>
      <c r="D355" t="s">
        <v>606</v>
      </c>
      <c r="E355" s="1">
        <v>22024.45</v>
      </c>
      <c r="F355"/>
    </row>
    <row r="356" spans="1:6" x14ac:dyDescent="0.25">
      <c r="A356" s="7">
        <v>42370</v>
      </c>
      <c r="B356" t="s">
        <v>577</v>
      </c>
      <c r="C356" t="s">
        <v>607</v>
      </c>
      <c r="D356" t="s">
        <v>608</v>
      </c>
      <c r="E356" s="1">
        <v>729.55</v>
      </c>
      <c r="F356"/>
    </row>
    <row r="357" spans="1:6" x14ac:dyDescent="0.25">
      <c r="A357" s="7">
        <v>42370</v>
      </c>
      <c r="B357" t="s">
        <v>577</v>
      </c>
      <c r="C357" t="s">
        <v>609</v>
      </c>
      <c r="D357" t="s">
        <v>610</v>
      </c>
      <c r="E357" s="1">
        <v>9723</v>
      </c>
      <c r="F357"/>
    </row>
    <row r="358" spans="1:6" x14ac:dyDescent="0.25">
      <c r="A358" s="7">
        <v>42370</v>
      </c>
      <c r="B358" t="s">
        <v>577</v>
      </c>
      <c r="C358" t="s">
        <v>611</v>
      </c>
      <c r="D358" t="s">
        <v>612</v>
      </c>
      <c r="E358" s="1">
        <v>3000</v>
      </c>
      <c r="F358"/>
    </row>
    <row r="359" spans="1:6" x14ac:dyDescent="0.25">
      <c r="A359" s="7">
        <v>42370</v>
      </c>
      <c r="B359" t="s">
        <v>577</v>
      </c>
      <c r="C359" t="s">
        <v>613</v>
      </c>
      <c r="D359" t="s">
        <v>614</v>
      </c>
      <c r="E359" s="1">
        <v>669.6</v>
      </c>
      <c r="F359"/>
    </row>
    <row r="360" spans="1:6" x14ac:dyDescent="0.25">
      <c r="A360" s="7">
        <v>42370</v>
      </c>
      <c r="B360" t="s">
        <v>577</v>
      </c>
      <c r="C360" t="s">
        <v>615</v>
      </c>
      <c r="D360" t="s">
        <v>616</v>
      </c>
      <c r="E360" s="1">
        <v>1399.45</v>
      </c>
      <c r="F360"/>
    </row>
    <row r="361" spans="1:6" x14ac:dyDescent="0.25">
      <c r="A361" s="7">
        <v>42370</v>
      </c>
      <c r="B361" t="s">
        <v>577</v>
      </c>
      <c r="C361" t="s">
        <v>617</v>
      </c>
      <c r="D361" t="s">
        <v>618</v>
      </c>
      <c r="E361" s="1">
        <v>28000</v>
      </c>
      <c r="F361"/>
    </row>
    <row r="362" spans="1:6" x14ac:dyDescent="0.25">
      <c r="A362" s="7">
        <v>42370</v>
      </c>
      <c r="B362" t="s">
        <v>577</v>
      </c>
      <c r="C362" t="s">
        <v>265</v>
      </c>
      <c r="D362" t="s">
        <v>619</v>
      </c>
      <c r="E362" s="1">
        <v>152030.04999999999</v>
      </c>
      <c r="F362"/>
    </row>
    <row r="363" spans="1:6" x14ac:dyDescent="0.25">
      <c r="A363" s="7">
        <v>42370</v>
      </c>
      <c r="B363" t="s">
        <v>577</v>
      </c>
      <c r="C363" t="s">
        <v>620</v>
      </c>
      <c r="D363" t="s">
        <v>621</v>
      </c>
      <c r="E363" s="1">
        <v>2012.05</v>
      </c>
      <c r="F363"/>
    </row>
    <row r="364" spans="1:6" x14ac:dyDescent="0.25">
      <c r="A364" s="7">
        <v>42370</v>
      </c>
      <c r="B364" t="s">
        <v>577</v>
      </c>
      <c r="C364" t="s">
        <v>622</v>
      </c>
      <c r="D364" t="s">
        <v>623</v>
      </c>
      <c r="E364" s="1">
        <v>1533.7</v>
      </c>
      <c r="F364"/>
    </row>
    <row r="365" spans="1:6" x14ac:dyDescent="0.25">
      <c r="A365" s="7">
        <v>42370</v>
      </c>
      <c r="B365" t="s">
        <v>577</v>
      </c>
      <c r="C365" t="s">
        <v>624</v>
      </c>
      <c r="D365" t="s">
        <v>625</v>
      </c>
      <c r="E365" s="1">
        <v>3261.7</v>
      </c>
      <c r="F365"/>
    </row>
    <row r="366" spans="1:6" x14ac:dyDescent="0.25">
      <c r="A366" s="7">
        <v>42370</v>
      </c>
      <c r="B366" t="s">
        <v>577</v>
      </c>
      <c r="C366" t="s">
        <v>626</v>
      </c>
      <c r="D366" t="s">
        <v>627</v>
      </c>
      <c r="E366" s="1">
        <v>74300</v>
      </c>
      <c r="F366"/>
    </row>
    <row r="367" spans="1:6" x14ac:dyDescent="0.25">
      <c r="A367" s="7">
        <v>42370</v>
      </c>
      <c r="B367" t="s">
        <v>577</v>
      </c>
      <c r="C367" t="s">
        <v>628</v>
      </c>
      <c r="D367" t="s">
        <v>629</v>
      </c>
      <c r="E367" s="1">
        <v>46400</v>
      </c>
      <c r="F367"/>
    </row>
    <row r="368" spans="1:6" x14ac:dyDescent="0.25">
      <c r="A368" s="7">
        <v>42370</v>
      </c>
      <c r="B368" t="s">
        <v>577</v>
      </c>
      <c r="C368" t="s">
        <v>630</v>
      </c>
      <c r="D368" t="s">
        <v>631</v>
      </c>
      <c r="E368" s="1">
        <v>78856.3</v>
      </c>
      <c r="F368"/>
    </row>
    <row r="369" spans="1:6" x14ac:dyDescent="0.25">
      <c r="A369" s="7">
        <v>42370</v>
      </c>
      <c r="B369" t="s">
        <v>632</v>
      </c>
      <c r="C369" t="s">
        <v>633</v>
      </c>
      <c r="D369" t="s">
        <v>634</v>
      </c>
      <c r="E369" s="1">
        <v>32322.25</v>
      </c>
      <c r="F369"/>
    </row>
    <row r="370" spans="1:6" x14ac:dyDescent="0.25">
      <c r="A370" s="7">
        <v>42370</v>
      </c>
      <c r="B370" t="s">
        <v>632</v>
      </c>
      <c r="C370" t="s">
        <v>635</v>
      </c>
      <c r="D370" t="s">
        <v>636</v>
      </c>
      <c r="E370" s="1">
        <v>1089.7</v>
      </c>
      <c r="F370"/>
    </row>
    <row r="371" spans="1:6" x14ac:dyDescent="0.25">
      <c r="A371" s="7">
        <v>42370</v>
      </c>
      <c r="B371" t="s">
        <v>632</v>
      </c>
      <c r="C371" t="s">
        <v>637</v>
      </c>
      <c r="D371" t="s">
        <v>638</v>
      </c>
      <c r="E371" s="1">
        <v>245000</v>
      </c>
      <c r="F371"/>
    </row>
    <row r="372" spans="1:6" x14ac:dyDescent="0.25">
      <c r="A372" s="7">
        <v>42370</v>
      </c>
      <c r="B372" t="s">
        <v>632</v>
      </c>
      <c r="C372" t="s">
        <v>639</v>
      </c>
      <c r="D372" t="s">
        <v>608</v>
      </c>
      <c r="E372" s="1">
        <v>271.10000000000002</v>
      </c>
      <c r="F372"/>
    </row>
    <row r="373" spans="1:6" x14ac:dyDescent="0.25">
      <c r="A373" s="7">
        <v>42370</v>
      </c>
      <c r="B373" t="s">
        <v>632</v>
      </c>
      <c r="C373" t="s">
        <v>640</v>
      </c>
      <c r="D373" t="s">
        <v>616</v>
      </c>
      <c r="E373" s="1">
        <v>1919.1</v>
      </c>
      <c r="F373"/>
    </row>
    <row r="374" spans="1:6" x14ac:dyDescent="0.25">
      <c r="A374" s="7">
        <v>42370</v>
      </c>
      <c r="B374" t="s">
        <v>632</v>
      </c>
      <c r="C374" t="s">
        <v>641</v>
      </c>
      <c r="D374" t="s">
        <v>616</v>
      </c>
      <c r="E374" s="1">
        <v>1460.45</v>
      </c>
      <c r="F374"/>
    </row>
    <row r="375" spans="1:6" x14ac:dyDescent="0.25">
      <c r="A375" s="7">
        <v>42370</v>
      </c>
      <c r="B375" t="s">
        <v>642</v>
      </c>
      <c r="C375" t="s">
        <v>643</v>
      </c>
      <c r="D375" t="s">
        <v>644</v>
      </c>
      <c r="E375" s="1">
        <v>25920</v>
      </c>
      <c r="F375"/>
    </row>
    <row r="376" spans="1:6" x14ac:dyDescent="0.25">
      <c r="A376" s="7">
        <v>42370</v>
      </c>
      <c r="B376" t="s">
        <v>645</v>
      </c>
      <c r="C376" t="s">
        <v>646</v>
      </c>
      <c r="D376" t="s">
        <v>647</v>
      </c>
      <c r="E376" s="1">
        <v>2441.9499999999998</v>
      </c>
      <c r="F376"/>
    </row>
    <row r="377" spans="1:6" x14ac:dyDescent="0.25">
      <c r="A377" s="7">
        <v>42370</v>
      </c>
      <c r="B377" t="s">
        <v>645</v>
      </c>
      <c r="C377" t="s">
        <v>110</v>
      </c>
      <c r="D377" t="s">
        <v>648</v>
      </c>
      <c r="E377" s="1">
        <v>4044.6</v>
      </c>
      <c r="F377"/>
    </row>
    <row r="378" spans="1:6" x14ac:dyDescent="0.25">
      <c r="A378" s="7">
        <v>42370</v>
      </c>
      <c r="B378" t="s">
        <v>74</v>
      </c>
      <c r="C378" t="s">
        <v>649</v>
      </c>
      <c r="D378" t="s">
        <v>650</v>
      </c>
      <c r="E378" s="1">
        <v>6774.7</v>
      </c>
      <c r="F378"/>
    </row>
    <row r="379" spans="1:6" x14ac:dyDescent="0.25">
      <c r="A379" s="7">
        <v>42373</v>
      </c>
      <c r="B379" t="s">
        <v>632</v>
      </c>
      <c r="C379" t="s">
        <v>651</v>
      </c>
      <c r="D379" t="s">
        <v>652</v>
      </c>
      <c r="E379" s="1">
        <v>13900</v>
      </c>
      <c r="F379"/>
    </row>
    <row r="380" spans="1:6" x14ac:dyDescent="0.25">
      <c r="A380" s="7">
        <v>42373</v>
      </c>
      <c r="B380" t="s">
        <v>632</v>
      </c>
      <c r="C380" t="s">
        <v>653</v>
      </c>
      <c r="D380" t="s">
        <v>654</v>
      </c>
      <c r="E380" s="1">
        <v>18100</v>
      </c>
      <c r="F380"/>
    </row>
    <row r="381" spans="1:6" x14ac:dyDescent="0.25">
      <c r="A381" s="7">
        <v>42373</v>
      </c>
      <c r="B381" t="s">
        <v>632</v>
      </c>
      <c r="C381" t="s">
        <v>655</v>
      </c>
      <c r="D381" t="s">
        <v>656</v>
      </c>
      <c r="E381" s="1">
        <v>111400</v>
      </c>
    </row>
    <row r="382" spans="1:6" x14ac:dyDescent="0.25">
      <c r="A382" s="7">
        <v>42377</v>
      </c>
      <c r="B382" t="s">
        <v>632</v>
      </c>
      <c r="C382" t="s">
        <v>657</v>
      </c>
      <c r="D382" t="s">
        <v>658</v>
      </c>
      <c r="E382" s="1">
        <v>32475.15</v>
      </c>
    </row>
    <row r="383" spans="1:6" x14ac:dyDescent="0.25">
      <c r="A383" s="7">
        <v>42383</v>
      </c>
      <c r="B383" t="s">
        <v>632</v>
      </c>
      <c r="C383" t="s">
        <v>659</v>
      </c>
      <c r="D383" t="s">
        <v>660</v>
      </c>
      <c r="E383" s="1">
        <v>100000</v>
      </c>
      <c r="F383"/>
    </row>
    <row r="384" spans="1:6" x14ac:dyDescent="0.25">
      <c r="A384" s="7">
        <v>42387</v>
      </c>
      <c r="B384" t="s">
        <v>632</v>
      </c>
      <c r="C384" t="s">
        <v>661</v>
      </c>
      <c r="D384" t="s">
        <v>662</v>
      </c>
      <c r="E384" s="1">
        <v>159292.20000000001</v>
      </c>
      <c r="F384" s="3"/>
    </row>
    <row r="385" spans="1:8" x14ac:dyDescent="0.25">
      <c r="A385" s="7">
        <v>42388</v>
      </c>
      <c r="B385" t="s">
        <v>645</v>
      </c>
      <c r="C385" t="s">
        <v>663</v>
      </c>
      <c r="D385" t="s">
        <v>664</v>
      </c>
      <c r="E385" s="1">
        <v>32076</v>
      </c>
      <c r="F385"/>
    </row>
    <row r="386" spans="1:8" x14ac:dyDescent="0.25">
      <c r="A386" s="7">
        <v>42388</v>
      </c>
      <c r="B386" t="s">
        <v>645</v>
      </c>
      <c r="C386" t="s">
        <v>665</v>
      </c>
      <c r="D386" t="s">
        <v>666</v>
      </c>
      <c r="E386" s="1">
        <v>2023.55</v>
      </c>
      <c r="F386"/>
    </row>
    <row r="387" spans="1:8" x14ac:dyDescent="0.25">
      <c r="A387" s="7">
        <v>42389</v>
      </c>
      <c r="B387" t="s">
        <v>564</v>
      </c>
      <c r="C387" t="s">
        <v>565</v>
      </c>
      <c r="D387" t="s">
        <v>566</v>
      </c>
      <c r="E387" s="1">
        <v>744.25</v>
      </c>
      <c r="F387"/>
    </row>
    <row r="388" spans="1:8" x14ac:dyDescent="0.25">
      <c r="A388" s="7">
        <v>42389</v>
      </c>
      <c r="B388" t="s">
        <v>645</v>
      </c>
      <c r="C388" t="s">
        <v>667</v>
      </c>
      <c r="D388" t="s">
        <v>668</v>
      </c>
      <c r="E388" s="1">
        <v>3687.15</v>
      </c>
      <c r="F388"/>
    </row>
    <row r="389" spans="1:8" x14ac:dyDescent="0.25">
      <c r="A389" s="7">
        <v>42389</v>
      </c>
      <c r="B389" t="s">
        <v>645</v>
      </c>
      <c r="C389" t="s">
        <v>669</v>
      </c>
      <c r="D389" t="s">
        <v>670</v>
      </c>
      <c r="E389" s="1">
        <v>11032.4</v>
      </c>
      <c r="F389"/>
    </row>
    <row r="390" spans="1:8" x14ac:dyDescent="0.25">
      <c r="A390" s="7">
        <v>42389</v>
      </c>
      <c r="B390" t="s">
        <v>645</v>
      </c>
      <c r="C390" t="s">
        <v>671</v>
      </c>
      <c r="D390" t="s">
        <v>672</v>
      </c>
      <c r="E390" s="1">
        <v>1691.75</v>
      </c>
      <c r="F390"/>
    </row>
    <row r="391" spans="1:8" x14ac:dyDescent="0.25">
      <c r="A391" s="7">
        <v>42389</v>
      </c>
      <c r="B391" t="s">
        <v>262</v>
      </c>
      <c r="C391" t="s">
        <v>673</v>
      </c>
      <c r="D391" t="s">
        <v>674</v>
      </c>
      <c r="E391" s="1">
        <v>158513.70000000001</v>
      </c>
      <c r="F391"/>
    </row>
    <row r="392" spans="1:8" x14ac:dyDescent="0.25">
      <c r="A392" s="7">
        <v>42389</v>
      </c>
      <c r="B392" t="s">
        <v>267</v>
      </c>
      <c r="C392" t="s">
        <v>675</v>
      </c>
      <c r="D392" t="s">
        <v>676</v>
      </c>
      <c r="E392" s="1">
        <v>36474.400000000001</v>
      </c>
      <c r="F392"/>
    </row>
    <row r="393" spans="1:8" x14ac:dyDescent="0.25">
      <c r="A393" s="7">
        <v>42391</v>
      </c>
      <c r="B393" t="s">
        <v>645</v>
      </c>
      <c r="C393" t="s">
        <v>677</v>
      </c>
      <c r="D393" t="s">
        <v>678</v>
      </c>
      <c r="E393" s="1">
        <v>110861.4</v>
      </c>
      <c r="F393"/>
    </row>
    <row r="394" spans="1:8" x14ac:dyDescent="0.25">
      <c r="A394" s="7">
        <v>42394</v>
      </c>
      <c r="B394" t="s">
        <v>645</v>
      </c>
      <c r="C394" t="s">
        <v>679</v>
      </c>
      <c r="D394" t="s">
        <v>585</v>
      </c>
      <c r="E394" s="1">
        <v>48873.8</v>
      </c>
      <c r="F394"/>
    </row>
    <row r="395" spans="1:8" x14ac:dyDescent="0.25">
      <c r="A395" s="7">
        <v>42395</v>
      </c>
      <c r="B395" t="s">
        <v>680</v>
      </c>
      <c r="C395" t="s">
        <v>681</v>
      </c>
      <c r="D395" t="s">
        <v>682</v>
      </c>
      <c r="E395" s="1">
        <v>3192.5</v>
      </c>
      <c r="F395"/>
    </row>
    <row r="396" spans="1:8" x14ac:dyDescent="0.25">
      <c r="A396" s="7">
        <v>42396</v>
      </c>
      <c r="B396" t="s">
        <v>567</v>
      </c>
      <c r="C396" t="s">
        <v>568</v>
      </c>
      <c r="D396" t="s">
        <v>569</v>
      </c>
      <c r="E396" s="1">
        <v>2570.4</v>
      </c>
      <c r="F396"/>
    </row>
    <row r="397" spans="1:8" x14ac:dyDescent="0.25">
      <c r="A397" s="7">
        <v>42397</v>
      </c>
      <c r="B397" t="s">
        <v>645</v>
      </c>
      <c r="C397" t="s">
        <v>683</v>
      </c>
      <c r="D397" t="s">
        <v>684</v>
      </c>
      <c r="E397" s="1">
        <v>1101.95</v>
      </c>
      <c r="F397"/>
    </row>
    <row r="398" spans="1:8" x14ac:dyDescent="0.25">
      <c r="A398" s="7">
        <v>42397</v>
      </c>
      <c r="B398" t="s">
        <v>645</v>
      </c>
      <c r="C398" t="s">
        <v>685</v>
      </c>
      <c r="D398" t="s">
        <v>686</v>
      </c>
      <c r="E398" s="1">
        <v>11011.7</v>
      </c>
      <c r="F398"/>
    </row>
    <row r="399" spans="1:8" x14ac:dyDescent="0.25">
      <c r="A399" s="7">
        <v>42397</v>
      </c>
      <c r="B399" t="s">
        <v>645</v>
      </c>
      <c r="C399" t="s">
        <v>91</v>
      </c>
      <c r="D399" t="s">
        <v>687</v>
      </c>
      <c r="E399" s="1">
        <v>11226.2</v>
      </c>
      <c r="F399"/>
    </row>
    <row r="400" spans="1:8" s="1" customFormat="1" x14ac:dyDescent="0.25">
      <c r="A400" s="7">
        <v>42400</v>
      </c>
      <c r="B400" t="s">
        <v>645</v>
      </c>
      <c r="C400" t="s">
        <v>688</v>
      </c>
      <c r="D400" t="s">
        <v>623</v>
      </c>
      <c r="E400" s="1">
        <v>2004.35</v>
      </c>
      <c r="F400"/>
      <c r="G400"/>
      <c r="H400"/>
    </row>
    <row r="401" spans="1:8" s="1" customFormat="1" x14ac:dyDescent="0.25">
      <c r="A401" s="7">
        <v>42400</v>
      </c>
      <c r="B401" t="s">
        <v>645</v>
      </c>
      <c r="C401" t="s">
        <v>117</v>
      </c>
      <c r="D401" t="s">
        <v>689</v>
      </c>
      <c r="E401" s="1">
        <v>1072.2</v>
      </c>
      <c r="F401"/>
      <c r="G401"/>
      <c r="H401"/>
    </row>
    <row r="402" spans="1:8" s="1" customFormat="1" x14ac:dyDescent="0.25">
      <c r="A402" s="7">
        <v>42401</v>
      </c>
      <c r="B402" t="s">
        <v>690</v>
      </c>
      <c r="C402" t="s">
        <v>691</v>
      </c>
      <c r="D402" t="s">
        <v>692</v>
      </c>
      <c r="E402" s="1">
        <v>27900</v>
      </c>
      <c r="F402"/>
      <c r="G402"/>
      <c r="H402"/>
    </row>
    <row r="403" spans="1:8" s="1" customFormat="1" x14ac:dyDescent="0.25">
      <c r="A403" s="7">
        <v>42401</v>
      </c>
      <c r="B403" t="s">
        <v>690</v>
      </c>
      <c r="C403" t="s">
        <v>693</v>
      </c>
      <c r="D403" t="s">
        <v>694</v>
      </c>
      <c r="E403" s="1">
        <v>46500</v>
      </c>
      <c r="F403"/>
      <c r="G403"/>
      <c r="H403"/>
    </row>
    <row r="404" spans="1:8" s="1" customFormat="1" x14ac:dyDescent="0.25">
      <c r="A404" s="7">
        <v>42402</v>
      </c>
      <c r="B404" t="s">
        <v>690</v>
      </c>
      <c r="C404" t="s">
        <v>93</v>
      </c>
      <c r="D404" t="s">
        <v>695</v>
      </c>
      <c r="E404" s="1">
        <v>458972.95</v>
      </c>
      <c r="F404"/>
      <c r="G404"/>
      <c r="H404"/>
    </row>
    <row r="405" spans="1:8" s="1" customFormat="1" x14ac:dyDescent="0.25">
      <c r="A405" s="7">
        <v>42404</v>
      </c>
      <c r="B405" t="s">
        <v>690</v>
      </c>
      <c r="C405" t="s">
        <v>108</v>
      </c>
      <c r="D405" t="s">
        <v>696</v>
      </c>
      <c r="E405" s="1">
        <v>95285.8</v>
      </c>
      <c r="F405"/>
      <c r="G405"/>
      <c r="H405"/>
    </row>
    <row r="406" spans="1:8" s="1" customFormat="1" x14ac:dyDescent="0.25">
      <c r="A406" s="7">
        <v>42406</v>
      </c>
      <c r="B406" t="s">
        <v>690</v>
      </c>
      <c r="C406" t="s">
        <v>697</v>
      </c>
      <c r="D406" t="s">
        <v>698</v>
      </c>
      <c r="E406" s="1">
        <v>82179.7</v>
      </c>
      <c r="F406"/>
      <c r="G406"/>
      <c r="H406"/>
    </row>
    <row r="407" spans="1:8" s="1" customFormat="1" x14ac:dyDescent="0.25">
      <c r="A407" s="7">
        <v>42409</v>
      </c>
      <c r="B407" t="s">
        <v>690</v>
      </c>
      <c r="C407" t="s">
        <v>699</v>
      </c>
      <c r="D407" t="s">
        <v>700</v>
      </c>
      <c r="E407" s="1">
        <v>71999.45</v>
      </c>
      <c r="F407"/>
      <c r="G407"/>
      <c r="H407"/>
    </row>
    <row r="408" spans="1:8" s="1" customFormat="1" x14ac:dyDescent="0.25">
      <c r="A408" s="7">
        <v>42409</v>
      </c>
      <c r="B408" t="s">
        <v>701</v>
      </c>
      <c r="C408" t="s">
        <v>702</v>
      </c>
      <c r="D408" t="s">
        <v>703</v>
      </c>
      <c r="E408" s="1">
        <v>6211.85</v>
      </c>
      <c r="F408"/>
      <c r="G408"/>
      <c r="H408"/>
    </row>
    <row r="409" spans="1:8" s="1" customFormat="1" x14ac:dyDescent="0.25">
      <c r="A409" s="7">
        <v>42410</v>
      </c>
      <c r="B409" t="s">
        <v>690</v>
      </c>
      <c r="C409" t="s">
        <v>704</v>
      </c>
      <c r="D409" t="s">
        <v>705</v>
      </c>
      <c r="E409" s="1">
        <v>105480</v>
      </c>
      <c r="F409"/>
      <c r="G409"/>
      <c r="H409"/>
    </row>
    <row r="410" spans="1:8" s="1" customFormat="1" x14ac:dyDescent="0.25">
      <c r="A410" s="7">
        <v>42410</v>
      </c>
      <c r="B410" t="s">
        <v>85</v>
      </c>
      <c r="C410" t="s">
        <v>706</v>
      </c>
      <c r="D410" t="s">
        <v>707</v>
      </c>
      <c r="E410" s="1">
        <v>200700</v>
      </c>
      <c r="F410"/>
      <c r="G410"/>
      <c r="H410"/>
    </row>
    <row r="411" spans="1:8" s="1" customFormat="1" x14ac:dyDescent="0.25">
      <c r="A411" s="7">
        <v>42415</v>
      </c>
      <c r="B411" t="s">
        <v>690</v>
      </c>
      <c r="C411" t="s">
        <v>708</v>
      </c>
      <c r="D411" t="s">
        <v>709</v>
      </c>
      <c r="E411" s="1">
        <v>31104</v>
      </c>
      <c r="F411"/>
      <c r="G411"/>
      <c r="H411"/>
    </row>
    <row r="412" spans="1:8" x14ac:dyDescent="0.25">
      <c r="A412" s="7">
        <v>42416</v>
      </c>
      <c r="B412" t="s">
        <v>690</v>
      </c>
      <c r="C412" t="s">
        <v>710</v>
      </c>
      <c r="D412" t="s">
        <v>711</v>
      </c>
      <c r="E412" s="1">
        <v>32322.25</v>
      </c>
      <c r="F412"/>
    </row>
    <row r="413" spans="1:8" s="1" customFormat="1" x14ac:dyDescent="0.25">
      <c r="A413" s="7">
        <v>42416</v>
      </c>
      <c r="B413" t="s">
        <v>690</v>
      </c>
      <c r="C413" t="s">
        <v>712</v>
      </c>
      <c r="D413" t="s">
        <v>713</v>
      </c>
      <c r="E413" s="1">
        <v>57026.55</v>
      </c>
      <c r="F413"/>
      <c r="G413"/>
      <c r="H413"/>
    </row>
    <row r="414" spans="1:8" x14ac:dyDescent="0.25">
      <c r="A414" s="7">
        <v>42418</v>
      </c>
      <c r="B414" t="s">
        <v>690</v>
      </c>
      <c r="C414" t="s">
        <v>714</v>
      </c>
      <c r="D414" t="s">
        <v>715</v>
      </c>
      <c r="E414" s="1">
        <v>1691.75</v>
      </c>
      <c r="F414"/>
    </row>
    <row r="415" spans="1:8" x14ac:dyDescent="0.25">
      <c r="A415" s="7">
        <v>42418</v>
      </c>
      <c r="B415" t="s">
        <v>690</v>
      </c>
      <c r="C415" t="s">
        <v>716</v>
      </c>
      <c r="D415" t="s">
        <v>717</v>
      </c>
      <c r="E415" s="1">
        <v>78</v>
      </c>
      <c r="F415"/>
    </row>
    <row r="416" spans="1:8" x14ac:dyDescent="0.25">
      <c r="A416" s="7">
        <v>42423</v>
      </c>
      <c r="B416" t="s">
        <v>690</v>
      </c>
      <c r="C416" t="s">
        <v>718</v>
      </c>
      <c r="D416" t="s">
        <v>719</v>
      </c>
      <c r="E416" s="1">
        <v>88714.9</v>
      </c>
      <c r="F416"/>
    </row>
    <row r="417" spans="1:6" x14ac:dyDescent="0.25">
      <c r="A417" s="7">
        <v>42427</v>
      </c>
      <c r="B417" t="s">
        <v>85</v>
      </c>
      <c r="C417" t="s">
        <v>720</v>
      </c>
      <c r="D417" t="s">
        <v>721</v>
      </c>
      <c r="E417" s="1">
        <v>10000</v>
      </c>
      <c r="F417"/>
    </row>
    <row r="418" spans="1:6" x14ac:dyDescent="0.25">
      <c r="A418" s="7">
        <v>42427</v>
      </c>
      <c r="B418" t="s">
        <v>85</v>
      </c>
      <c r="C418" t="s">
        <v>722</v>
      </c>
      <c r="D418" t="s">
        <v>723</v>
      </c>
      <c r="E418" s="1">
        <v>70000</v>
      </c>
      <c r="F418"/>
    </row>
    <row r="419" spans="1:6" x14ac:dyDescent="0.25">
      <c r="A419" s="7">
        <v>42429</v>
      </c>
      <c r="B419" t="s">
        <v>85</v>
      </c>
      <c r="C419" t="s">
        <v>724</v>
      </c>
      <c r="D419" t="s">
        <v>725</v>
      </c>
      <c r="E419" s="1">
        <v>1836</v>
      </c>
      <c r="F419"/>
    </row>
    <row r="420" spans="1:6" x14ac:dyDescent="0.25">
      <c r="A420" s="7">
        <v>42429</v>
      </c>
      <c r="B420" t="s">
        <v>85</v>
      </c>
      <c r="C420" t="s">
        <v>726</v>
      </c>
      <c r="D420" t="s">
        <v>727</v>
      </c>
      <c r="E420" s="1">
        <v>5316.7</v>
      </c>
      <c r="F420"/>
    </row>
    <row r="421" spans="1:6" x14ac:dyDescent="0.25">
      <c r="A421" s="7">
        <v>42429</v>
      </c>
      <c r="B421" t="s">
        <v>85</v>
      </c>
      <c r="C421" t="s">
        <v>728</v>
      </c>
      <c r="D421" t="s">
        <v>729</v>
      </c>
      <c r="E421" s="1">
        <v>6188.25</v>
      </c>
      <c r="F421"/>
    </row>
    <row r="422" spans="1:6" x14ac:dyDescent="0.25">
      <c r="A422" s="7">
        <v>42429</v>
      </c>
      <c r="B422" t="s">
        <v>85</v>
      </c>
      <c r="C422" t="s">
        <v>730</v>
      </c>
      <c r="D422" t="s">
        <v>731</v>
      </c>
      <c r="E422" s="1">
        <v>4968</v>
      </c>
      <c r="F422"/>
    </row>
    <row r="423" spans="1:6" x14ac:dyDescent="0.25">
      <c r="A423" s="7">
        <v>42429</v>
      </c>
      <c r="B423" t="s">
        <v>107</v>
      </c>
      <c r="C423" t="s">
        <v>732</v>
      </c>
      <c r="D423" t="s">
        <v>733</v>
      </c>
      <c r="E423" s="1">
        <v>3765.3</v>
      </c>
      <c r="F423"/>
    </row>
    <row r="424" spans="1:6" x14ac:dyDescent="0.25">
      <c r="A424" s="7">
        <v>42430</v>
      </c>
      <c r="B424" t="s">
        <v>734</v>
      </c>
      <c r="C424" t="s">
        <v>735</v>
      </c>
      <c r="D424" t="s">
        <v>736</v>
      </c>
      <c r="E424" s="1">
        <v>25000</v>
      </c>
      <c r="F424"/>
    </row>
    <row r="425" spans="1:6" x14ac:dyDescent="0.25">
      <c r="A425" s="7">
        <v>42430</v>
      </c>
      <c r="B425" t="s">
        <v>734</v>
      </c>
      <c r="C425" t="s">
        <v>737</v>
      </c>
      <c r="D425" t="s">
        <v>738</v>
      </c>
      <c r="E425" s="1">
        <v>27900</v>
      </c>
      <c r="F425"/>
    </row>
    <row r="426" spans="1:6" x14ac:dyDescent="0.25">
      <c r="A426" s="7">
        <v>42430</v>
      </c>
      <c r="B426" t="s">
        <v>734</v>
      </c>
      <c r="C426" t="s">
        <v>739</v>
      </c>
      <c r="D426" t="s">
        <v>740</v>
      </c>
      <c r="E426" s="1">
        <v>37100</v>
      </c>
      <c r="F426"/>
    </row>
    <row r="427" spans="1:6" x14ac:dyDescent="0.25">
      <c r="A427" s="7">
        <v>42432</v>
      </c>
      <c r="B427" t="s">
        <v>734</v>
      </c>
      <c r="C427" t="s">
        <v>741</v>
      </c>
      <c r="D427" t="s">
        <v>742</v>
      </c>
      <c r="E427" s="1">
        <v>5000</v>
      </c>
      <c r="F427"/>
    </row>
    <row r="428" spans="1:6" x14ac:dyDescent="0.25">
      <c r="A428" s="7">
        <v>42437</v>
      </c>
      <c r="B428" t="s">
        <v>734</v>
      </c>
      <c r="C428" t="s">
        <v>743</v>
      </c>
      <c r="D428" t="s">
        <v>744</v>
      </c>
      <c r="E428" s="1">
        <v>30212.35</v>
      </c>
      <c r="F428"/>
    </row>
    <row r="429" spans="1:6" x14ac:dyDescent="0.25">
      <c r="A429" s="7">
        <v>42440</v>
      </c>
      <c r="B429" t="s">
        <v>734</v>
      </c>
      <c r="C429" t="s">
        <v>745</v>
      </c>
      <c r="D429" t="s">
        <v>746</v>
      </c>
      <c r="E429" s="1">
        <v>237000</v>
      </c>
      <c r="F429"/>
    </row>
    <row r="430" spans="1:6" x14ac:dyDescent="0.25">
      <c r="A430" s="7">
        <v>42443</v>
      </c>
      <c r="B430" t="s">
        <v>734</v>
      </c>
      <c r="C430" t="s">
        <v>747</v>
      </c>
      <c r="D430" t="s">
        <v>748</v>
      </c>
      <c r="E430" s="1">
        <v>52742</v>
      </c>
      <c r="F430"/>
    </row>
    <row r="431" spans="1:6" x14ac:dyDescent="0.25">
      <c r="A431" s="7">
        <v>42444</v>
      </c>
      <c r="B431" t="s">
        <v>734</v>
      </c>
      <c r="C431" t="s">
        <v>749</v>
      </c>
      <c r="D431" t="s">
        <v>581</v>
      </c>
      <c r="E431" s="1">
        <v>257.75</v>
      </c>
      <c r="F431"/>
    </row>
    <row r="432" spans="1:6" x14ac:dyDescent="0.25">
      <c r="A432" s="7">
        <v>42447</v>
      </c>
      <c r="B432" t="s">
        <v>734</v>
      </c>
      <c r="C432" t="s">
        <v>750</v>
      </c>
      <c r="D432" t="s">
        <v>751</v>
      </c>
      <c r="E432" s="1">
        <v>884</v>
      </c>
      <c r="F432"/>
    </row>
    <row r="433" spans="1:6" x14ac:dyDescent="0.25">
      <c r="A433" s="7">
        <v>42447</v>
      </c>
      <c r="B433" t="s">
        <v>734</v>
      </c>
      <c r="C433" t="s">
        <v>752</v>
      </c>
      <c r="D433" t="s">
        <v>753</v>
      </c>
      <c r="E433" s="1">
        <v>104</v>
      </c>
      <c r="F433"/>
    </row>
    <row r="434" spans="1:6" x14ac:dyDescent="0.25">
      <c r="A434" s="7">
        <v>42447</v>
      </c>
      <c r="B434" t="s">
        <v>734</v>
      </c>
      <c r="C434" t="s">
        <v>754</v>
      </c>
      <c r="D434" t="s">
        <v>755</v>
      </c>
      <c r="E434" s="1">
        <v>1691.75</v>
      </c>
      <c r="F434"/>
    </row>
    <row r="435" spans="1:6" x14ac:dyDescent="0.25">
      <c r="A435" s="7">
        <v>42447</v>
      </c>
      <c r="B435" t="s">
        <v>734</v>
      </c>
      <c r="C435" t="s">
        <v>756</v>
      </c>
      <c r="D435" t="s">
        <v>757</v>
      </c>
      <c r="E435" s="1">
        <v>6448</v>
      </c>
      <c r="F435"/>
    </row>
    <row r="436" spans="1:6" x14ac:dyDescent="0.25">
      <c r="A436" s="7">
        <v>42447</v>
      </c>
      <c r="B436" t="s">
        <v>734</v>
      </c>
      <c r="C436" t="s">
        <v>758</v>
      </c>
      <c r="D436" t="s">
        <v>759</v>
      </c>
      <c r="E436" s="1">
        <v>5595.55</v>
      </c>
      <c r="F436"/>
    </row>
    <row r="437" spans="1:6" x14ac:dyDescent="0.25">
      <c r="A437" s="7">
        <v>42450</v>
      </c>
      <c r="B437" t="s">
        <v>734</v>
      </c>
      <c r="C437" t="s">
        <v>760</v>
      </c>
      <c r="D437" t="s">
        <v>761</v>
      </c>
      <c r="E437" s="1">
        <v>43740</v>
      </c>
      <c r="F437"/>
    </row>
    <row r="438" spans="1:6" x14ac:dyDescent="0.25">
      <c r="A438" s="7">
        <v>42451</v>
      </c>
      <c r="B438" t="s">
        <v>116</v>
      </c>
      <c r="C438" t="s">
        <v>762</v>
      </c>
      <c r="D438" t="s">
        <v>763</v>
      </c>
      <c r="E438" s="1">
        <v>47692.95</v>
      </c>
      <c r="F438"/>
    </row>
    <row r="439" spans="1:6" x14ac:dyDescent="0.25">
      <c r="A439" s="7">
        <v>42452</v>
      </c>
      <c r="B439" t="s">
        <v>734</v>
      </c>
      <c r="C439" t="s">
        <v>764</v>
      </c>
      <c r="D439" t="s">
        <v>765</v>
      </c>
      <c r="E439" s="1">
        <v>360399.55</v>
      </c>
      <c r="F439"/>
    </row>
    <row r="440" spans="1:6" x14ac:dyDescent="0.25">
      <c r="A440" s="7">
        <v>42452</v>
      </c>
      <c r="B440" t="s">
        <v>734</v>
      </c>
      <c r="C440" t="s">
        <v>766</v>
      </c>
      <c r="D440" t="s">
        <v>767</v>
      </c>
      <c r="E440" s="1">
        <v>57115.15</v>
      </c>
      <c r="F440"/>
    </row>
    <row r="441" spans="1:6" x14ac:dyDescent="0.25">
      <c r="A441" s="7">
        <v>42452</v>
      </c>
      <c r="B441" t="s">
        <v>734</v>
      </c>
      <c r="C441" t="s">
        <v>768</v>
      </c>
      <c r="D441" t="s">
        <v>769</v>
      </c>
      <c r="E441" s="1">
        <v>18697.7</v>
      </c>
      <c r="F441"/>
    </row>
    <row r="442" spans="1:6" x14ac:dyDescent="0.25">
      <c r="A442" s="7">
        <v>42452</v>
      </c>
      <c r="B442" t="s">
        <v>734</v>
      </c>
      <c r="C442" t="s">
        <v>770</v>
      </c>
      <c r="D442" t="s">
        <v>771</v>
      </c>
      <c r="E442" s="1">
        <v>16440.5</v>
      </c>
      <c r="F442"/>
    </row>
    <row r="443" spans="1:6" x14ac:dyDescent="0.25">
      <c r="A443" s="7">
        <v>42452</v>
      </c>
      <c r="B443" t="s">
        <v>772</v>
      </c>
      <c r="C443" t="s">
        <v>773</v>
      </c>
      <c r="D443" t="s">
        <v>774</v>
      </c>
      <c r="E443" s="1">
        <v>304766.65000000002</v>
      </c>
      <c r="F443"/>
    </row>
    <row r="444" spans="1:6" x14ac:dyDescent="0.25">
      <c r="A444" s="7">
        <v>42452</v>
      </c>
      <c r="B444" t="s">
        <v>772</v>
      </c>
      <c r="C444" t="s">
        <v>775</v>
      </c>
      <c r="D444" t="s">
        <v>765</v>
      </c>
      <c r="E444" s="1">
        <v>54403.5</v>
      </c>
      <c r="F444"/>
    </row>
    <row r="445" spans="1:6" x14ac:dyDescent="0.25">
      <c r="A445" s="7">
        <v>42453</v>
      </c>
      <c r="B445" t="s">
        <v>116</v>
      </c>
      <c r="C445" t="s">
        <v>776</v>
      </c>
      <c r="D445" t="s">
        <v>777</v>
      </c>
      <c r="E445" s="1">
        <v>132679.45000000001</v>
      </c>
      <c r="F445"/>
    </row>
    <row r="446" spans="1:6" x14ac:dyDescent="0.25">
      <c r="A446" s="7">
        <v>42459</v>
      </c>
      <c r="B446" t="s">
        <v>116</v>
      </c>
      <c r="C446" t="s">
        <v>441</v>
      </c>
      <c r="D446" t="s">
        <v>778</v>
      </c>
      <c r="E446" s="1">
        <v>4320</v>
      </c>
      <c r="F446"/>
    </row>
    <row r="447" spans="1:6" x14ac:dyDescent="0.25">
      <c r="A447" s="7">
        <v>42459</v>
      </c>
      <c r="B447" t="s">
        <v>116</v>
      </c>
      <c r="C447" t="s">
        <v>453</v>
      </c>
      <c r="D447" t="s">
        <v>779</v>
      </c>
      <c r="E447" s="1">
        <v>245000</v>
      </c>
      <c r="F447"/>
    </row>
    <row r="448" spans="1:6" x14ac:dyDescent="0.25">
      <c r="A448" s="7">
        <v>42460</v>
      </c>
      <c r="B448" t="s">
        <v>780</v>
      </c>
      <c r="C448" t="s">
        <v>781</v>
      </c>
      <c r="D448" t="s">
        <v>782</v>
      </c>
      <c r="E448" s="1">
        <v>25455</v>
      </c>
      <c r="F448"/>
    </row>
    <row r="449" spans="1:6" x14ac:dyDescent="0.25">
      <c r="A449" s="7">
        <v>42460</v>
      </c>
      <c r="B449" t="s">
        <v>112</v>
      </c>
      <c r="C449" t="s">
        <v>783</v>
      </c>
      <c r="D449" t="s">
        <v>784</v>
      </c>
      <c r="E449" s="1">
        <v>3026.1</v>
      </c>
      <c r="F449"/>
    </row>
    <row r="450" spans="1:6" x14ac:dyDescent="0.25">
      <c r="A450" s="7">
        <v>42460</v>
      </c>
      <c r="B450" t="s">
        <v>116</v>
      </c>
      <c r="C450" t="s">
        <v>785</v>
      </c>
      <c r="D450" t="s">
        <v>786</v>
      </c>
      <c r="E450" s="1">
        <v>1023.3</v>
      </c>
      <c r="F450"/>
    </row>
    <row r="451" spans="1:6" x14ac:dyDescent="0.25">
      <c r="A451" s="7">
        <v>42460</v>
      </c>
      <c r="B451" t="s">
        <v>116</v>
      </c>
      <c r="C451" t="s">
        <v>787</v>
      </c>
      <c r="D451" t="s">
        <v>733</v>
      </c>
      <c r="E451" s="1">
        <v>2806.25</v>
      </c>
      <c r="F451"/>
    </row>
    <row r="452" spans="1:6" x14ac:dyDescent="0.25">
      <c r="A452" s="7">
        <v>42461</v>
      </c>
      <c r="B452" t="s">
        <v>788</v>
      </c>
      <c r="C452" t="s">
        <v>789</v>
      </c>
      <c r="D452" t="s">
        <v>790</v>
      </c>
      <c r="E452" s="1">
        <v>55700</v>
      </c>
      <c r="F452"/>
    </row>
    <row r="453" spans="1:6" x14ac:dyDescent="0.25">
      <c r="A453" s="7">
        <v>42464</v>
      </c>
      <c r="B453" t="s">
        <v>788</v>
      </c>
      <c r="C453" t="s">
        <v>791</v>
      </c>
      <c r="D453" t="s">
        <v>792</v>
      </c>
      <c r="E453" s="1">
        <v>9478.4500000000007</v>
      </c>
      <c r="F453"/>
    </row>
    <row r="454" spans="1:6" x14ac:dyDescent="0.25">
      <c r="A454" s="7">
        <v>42465</v>
      </c>
      <c r="B454" t="s">
        <v>788</v>
      </c>
      <c r="C454" t="s">
        <v>793</v>
      </c>
      <c r="D454" t="s">
        <v>794</v>
      </c>
      <c r="E454" s="1">
        <v>100000</v>
      </c>
      <c r="F454"/>
    </row>
    <row r="455" spans="1:6" x14ac:dyDescent="0.25">
      <c r="A455" s="7">
        <v>42465</v>
      </c>
      <c r="B455" t="s">
        <v>788</v>
      </c>
      <c r="C455" t="s">
        <v>795</v>
      </c>
      <c r="D455" t="s">
        <v>796</v>
      </c>
      <c r="E455" s="1">
        <v>5793.15</v>
      </c>
      <c r="F455"/>
    </row>
    <row r="456" spans="1:6" x14ac:dyDescent="0.25">
      <c r="A456" s="7">
        <v>42471</v>
      </c>
      <c r="B456" t="s">
        <v>788</v>
      </c>
      <c r="C456" t="s">
        <v>450</v>
      </c>
      <c r="D456" t="s">
        <v>303</v>
      </c>
      <c r="E456" s="1">
        <v>9163</v>
      </c>
      <c r="F456"/>
    </row>
    <row r="457" spans="1:6" x14ac:dyDescent="0.25">
      <c r="A457" s="7">
        <v>42471</v>
      </c>
      <c r="B457" t="s">
        <v>788</v>
      </c>
      <c r="C457" t="s">
        <v>456</v>
      </c>
      <c r="D457" t="s">
        <v>797</v>
      </c>
      <c r="E457" s="1">
        <v>1809</v>
      </c>
      <c r="F457"/>
    </row>
    <row r="458" spans="1:6" x14ac:dyDescent="0.25">
      <c r="A458" s="7">
        <v>42471</v>
      </c>
      <c r="B458" t="s">
        <v>788</v>
      </c>
      <c r="C458" t="s">
        <v>427</v>
      </c>
      <c r="D458" t="s">
        <v>798</v>
      </c>
      <c r="E458" s="1">
        <v>6490.8</v>
      </c>
      <c r="F458"/>
    </row>
    <row r="459" spans="1:6" x14ac:dyDescent="0.25">
      <c r="A459" s="7">
        <v>42471</v>
      </c>
      <c r="B459" t="s">
        <v>788</v>
      </c>
      <c r="C459" t="s">
        <v>458</v>
      </c>
      <c r="D459" t="s">
        <v>799</v>
      </c>
      <c r="E459" s="1">
        <v>5078.8</v>
      </c>
      <c r="F459"/>
    </row>
    <row r="460" spans="1:6" x14ac:dyDescent="0.25">
      <c r="A460" s="7">
        <v>42471</v>
      </c>
      <c r="B460" t="s">
        <v>788</v>
      </c>
      <c r="C460" t="s">
        <v>800</v>
      </c>
      <c r="D460" t="s">
        <v>797</v>
      </c>
      <c r="E460" s="1">
        <v>1123.2</v>
      </c>
      <c r="F460"/>
    </row>
    <row r="461" spans="1:6" x14ac:dyDescent="0.25">
      <c r="A461" s="7">
        <v>42471</v>
      </c>
      <c r="B461" t="s">
        <v>788</v>
      </c>
      <c r="C461" t="s">
        <v>801</v>
      </c>
      <c r="D461" t="s">
        <v>798</v>
      </c>
      <c r="E461" s="1">
        <v>3245.4</v>
      </c>
      <c r="F461"/>
    </row>
    <row r="462" spans="1:6" x14ac:dyDescent="0.25">
      <c r="A462" s="7">
        <v>42471</v>
      </c>
      <c r="B462" t="s">
        <v>788</v>
      </c>
      <c r="C462" t="s">
        <v>211</v>
      </c>
      <c r="D462" t="s">
        <v>802</v>
      </c>
      <c r="E462" s="1">
        <v>38880</v>
      </c>
      <c r="F462"/>
    </row>
    <row r="463" spans="1:6" x14ac:dyDescent="0.25">
      <c r="A463" s="7">
        <v>42471</v>
      </c>
      <c r="B463" t="s">
        <v>788</v>
      </c>
      <c r="C463" t="s">
        <v>803</v>
      </c>
      <c r="D463" t="s">
        <v>804</v>
      </c>
      <c r="E463" s="1">
        <v>16823.2</v>
      </c>
    </row>
    <row r="464" spans="1:6" x14ac:dyDescent="0.25">
      <c r="A464" s="7">
        <v>42471</v>
      </c>
      <c r="B464" t="s">
        <v>788</v>
      </c>
      <c r="C464" t="s">
        <v>805</v>
      </c>
      <c r="D464" t="s">
        <v>806</v>
      </c>
      <c r="E464" s="1">
        <v>22396.55</v>
      </c>
    </row>
    <row r="465" spans="1:6" x14ac:dyDescent="0.25">
      <c r="A465" s="7">
        <v>42471</v>
      </c>
      <c r="B465" t="s">
        <v>788</v>
      </c>
      <c r="C465" t="s">
        <v>807</v>
      </c>
      <c r="D465" t="s">
        <v>808</v>
      </c>
      <c r="E465" s="1">
        <v>94524.05</v>
      </c>
    </row>
    <row r="466" spans="1:6" x14ac:dyDescent="0.25">
      <c r="A466" s="7">
        <v>42472</v>
      </c>
      <c r="B466" t="s">
        <v>341</v>
      </c>
      <c r="C466" t="s">
        <v>570</v>
      </c>
      <c r="D466" t="s">
        <v>571</v>
      </c>
      <c r="E466" s="1">
        <v>215.5</v>
      </c>
      <c r="F466"/>
    </row>
    <row r="467" spans="1:6" x14ac:dyDescent="0.25">
      <c r="A467" s="7">
        <v>42472</v>
      </c>
      <c r="B467" t="s">
        <v>809</v>
      </c>
      <c r="C467" t="s">
        <v>810</v>
      </c>
      <c r="D467" t="s">
        <v>811</v>
      </c>
      <c r="E467" s="1">
        <v>40506.5</v>
      </c>
      <c r="F467"/>
    </row>
    <row r="468" spans="1:6" x14ac:dyDescent="0.25">
      <c r="A468" s="7">
        <v>42473</v>
      </c>
      <c r="B468" t="s">
        <v>812</v>
      </c>
      <c r="C468" t="s">
        <v>813</v>
      </c>
      <c r="D468" t="s">
        <v>814</v>
      </c>
      <c r="E468" s="1">
        <v>3335</v>
      </c>
      <c r="F468"/>
    </row>
    <row r="469" spans="1:6" x14ac:dyDescent="0.25">
      <c r="A469" s="7">
        <v>42474</v>
      </c>
      <c r="B469" t="s">
        <v>788</v>
      </c>
      <c r="C469" t="s">
        <v>268</v>
      </c>
      <c r="D469" t="s">
        <v>736</v>
      </c>
      <c r="E469" s="1">
        <v>70000</v>
      </c>
      <c r="F469"/>
    </row>
    <row r="470" spans="1:6" x14ac:dyDescent="0.25">
      <c r="A470" s="7">
        <v>42474</v>
      </c>
      <c r="B470" t="s">
        <v>788</v>
      </c>
      <c r="C470" t="s">
        <v>815</v>
      </c>
      <c r="D470" t="s">
        <v>816</v>
      </c>
      <c r="E470" s="1">
        <v>103718.2</v>
      </c>
      <c r="F470"/>
    </row>
    <row r="471" spans="1:6" x14ac:dyDescent="0.25">
      <c r="A471" s="7">
        <v>42478</v>
      </c>
      <c r="B471" t="s">
        <v>788</v>
      </c>
      <c r="C471" t="s">
        <v>817</v>
      </c>
      <c r="D471" t="s">
        <v>818</v>
      </c>
      <c r="E471" s="1">
        <v>208</v>
      </c>
      <c r="F471"/>
    </row>
    <row r="472" spans="1:6" x14ac:dyDescent="0.25">
      <c r="A472" s="7">
        <v>42478</v>
      </c>
      <c r="B472" t="s">
        <v>788</v>
      </c>
      <c r="C472" t="s">
        <v>819</v>
      </c>
      <c r="D472" t="s">
        <v>820</v>
      </c>
      <c r="E472" s="1">
        <v>364</v>
      </c>
      <c r="F472"/>
    </row>
    <row r="473" spans="1:6" x14ac:dyDescent="0.25">
      <c r="A473" s="7">
        <v>42478</v>
      </c>
      <c r="B473" t="s">
        <v>788</v>
      </c>
      <c r="C473" t="s">
        <v>821</v>
      </c>
      <c r="D473" t="s">
        <v>822</v>
      </c>
      <c r="E473" s="1">
        <v>208</v>
      </c>
      <c r="F473"/>
    </row>
    <row r="474" spans="1:6" x14ac:dyDescent="0.25">
      <c r="A474" s="7">
        <v>42478</v>
      </c>
      <c r="B474" t="s">
        <v>788</v>
      </c>
      <c r="C474" t="s">
        <v>823</v>
      </c>
      <c r="D474" t="s">
        <v>824</v>
      </c>
      <c r="E474" s="1">
        <v>104</v>
      </c>
      <c r="F474"/>
    </row>
    <row r="475" spans="1:6" x14ac:dyDescent="0.25">
      <c r="A475" s="7">
        <v>42478</v>
      </c>
      <c r="B475" t="s">
        <v>788</v>
      </c>
      <c r="C475" t="s">
        <v>290</v>
      </c>
      <c r="D475" t="s">
        <v>825</v>
      </c>
      <c r="E475" s="1">
        <v>156</v>
      </c>
      <c r="F475"/>
    </row>
    <row r="476" spans="1:6" x14ac:dyDescent="0.25">
      <c r="A476" s="7">
        <v>42478</v>
      </c>
      <c r="B476" t="s">
        <v>788</v>
      </c>
      <c r="C476" t="s">
        <v>826</v>
      </c>
      <c r="D476" t="s">
        <v>825</v>
      </c>
      <c r="E476" s="1">
        <v>156</v>
      </c>
      <c r="F476"/>
    </row>
    <row r="477" spans="1:6" x14ac:dyDescent="0.25">
      <c r="A477" s="7">
        <v>42478</v>
      </c>
      <c r="B477" t="s">
        <v>788</v>
      </c>
      <c r="C477" t="s">
        <v>827</v>
      </c>
      <c r="D477" t="s">
        <v>825</v>
      </c>
      <c r="E477" s="1">
        <v>208</v>
      </c>
      <c r="F477"/>
    </row>
    <row r="478" spans="1:6" x14ac:dyDescent="0.25">
      <c r="A478" s="7">
        <v>42478</v>
      </c>
      <c r="B478" t="s">
        <v>788</v>
      </c>
      <c r="C478" t="s">
        <v>828</v>
      </c>
      <c r="D478" t="s">
        <v>829</v>
      </c>
      <c r="E478" s="1">
        <v>1691.75</v>
      </c>
      <c r="F478"/>
    </row>
    <row r="479" spans="1:6" x14ac:dyDescent="0.25">
      <c r="A479" s="7">
        <v>42478</v>
      </c>
      <c r="B479" t="s">
        <v>788</v>
      </c>
      <c r="C479" t="s">
        <v>830</v>
      </c>
      <c r="D479" t="s">
        <v>831</v>
      </c>
      <c r="E479" s="1">
        <v>46073.7</v>
      </c>
      <c r="F479"/>
    </row>
    <row r="480" spans="1:6" x14ac:dyDescent="0.25">
      <c r="A480" s="7">
        <v>42479</v>
      </c>
      <c r="B480" t="s">
        <v>812</v>
      </c>
      <c r="C480" t="s">
        <v>832</v>
      </c>
      <c r="D480" t="s">
        <v>833</v>
      </c>
      <c r="E480" s="1">
        <v>26856.35</v>
      </c>
      <c r="F480"/>
    </row>
    <row r="481" spans="1:6" x14ac:dyDescent="0.25">
      <c r="A481" s="7">
        <v>42479</v>
      </c>
      <c r="B481" t="s">
        <v>812</v>
      </c>
      <c r="C481" t="s">
        <v>834</v>
      </c>
      <c r="D481" t="s">
        <v>835</v>
      </c>
      <c r="E481" s="1">
        <v>56996.4</v>
      </c>
      <c r="F481"/>
    </row>
    <row r="482" spans="1:6" x14ac:dyDescent="0.25">
      <c r="A482" s="7">
        <v>42480</v>
      </c>
      <c r="B482" t="s">
        <v>788</v>
      </c>
      <c r="C482" t="s">
        <v>372</v>
      </c>
      <c r="D482" t="s">
        <v>836</v>
      </c>
      <c r="E482" s="1">
        <v>3000</v>
      </c>
      <c r="F482"/>
    </row>
    <row r="483" spans="1:6" x14ac:dyDescent="0.25">
      <c r="A483" s="7">
        <v>42480</v>
      </c>
      <c r="B483" t="s">
        <v>812</v>
      </c>
      <c r="C483" t="s">
        <v>837</v>
      </c>
      <c r="D483" t="s">
        <v>838</v>
      </c>
      <c r="E483" s="1">
        <v>3635.3</v>
      </c>
      <c r="F483"/>
    </row>
    <row r="484" spans="1:6" x14ac:dyDescent="0.25">
      <c r="A484" s="7">
        <v>42481</v>
      </c>
      <c r="B484" t="s">
        <v>788</v>
      </c>
      <c r="C484" t="s">
        <v>452</v>
      </c>
      <c r="D484" t="s">
        <v>839</v>
      </c>
      <c r="E484" s="1">
        <v>46720.5</v>
      </c>
      <c r="F484"/>
    </row>
    <row r="485" spans="1:6" x14ac:dyDescent="0.25">
      <c r="A485" s="7">
        <v>42482</v>
      </c>
      <c r="B485" t="s">
        <v>788</v>
      </c>
      <c r="C485" t="s">
        <v>447</v>
      </c>
      <c r="D485" t="s">
        <v>840</v>
      </c>
      <c r="E485" s="1">
        <v>88714.85</v>
      </c>
      <c r="F485"/>
    </row>
    <row r="486" spans="1:6" x14ac:dyDescent="0.25">
      <c r="A486" s="7">
        <v>42482</v>
      </c>
      <c r="B486" t="s">
        <v>812</v>
      </c>
      <c r="C486" t="s">
        <v>841</v>
      </c>
      <c r="D486" t="s">
        <v>842</v>
      </c>
      <c r="E486" s="1">
        <v>82058.149999999994</v>
      </c>
      <c r="F486"/>
    </row>
    <row r="487" spans="1:6" x14ac:dyDescent="0.25">
      <c r="A487" s="7">
        <v>42485</v>
      </c>
      <c r="B487" t="s">
        <v>812</v>
      </c>
      <c r="C487" t="s">
        <v>843</v>
      </c>
      <c r="D487" t="s">
        <v>844</v>
      </c>
      <c r="E487" s="1">
        <v>18900</v>
      </c>
      <c r="F487"/>
    </row>
    <row r="488" spans="1:6" x14ac:dyDescent="0.25">
      <c r="A488" s="7">
        <v>42485</v>
      </c>
      <c r="B488" t="s">
        <v>812</v>
      </c>
      <c r="C488" t="s">
        <v>845</v>
      </c>
      <c r="D488" t="s">
        <v>846</v>
      </c>
      <c r="E488" s="1">
        <v>16857.400000000001</v>
      </c>
      <c r="F488"/>
    </row>
    <row r="489" spans="1:6" x14ac:dyDescent="0.25">
      <c r="A489" s="7">
        <v>42487</v>
      </c>
      <c r="B489" t="s">
        <v>812</v>
      </c>
      <c r="C489" t="s">
        <v>847</v>
      </c>
      <c r="D489" t="s">
        <v>848</v>
      </c>
      <c r="E489" s="1">
        <v>12755.5</v>
      </c>
      <c r="F489"/>
    </row>
    <row r="490" spans="1:6" x14ac:dyDescent="0.25">
      <c r="A490" s="7">
        <v>42489</v>
      </c>
      <c r="B490" t="s">
        <v>812</v>
      </c>
      <c r="C490" t="s">
        <v>849</v>
      </c>
      <c r="D490" t="s">
        <v>850</v>
      </c>
      <c r="E490" s="1">
        <v>1836</v>
      </c>
      <c r="F490"/>
    </row>
    <row r="491" spans="1:6" x14ac:dyDescent="0.25">
      <c r="A491" s="7">
        <v>42489</v>
      </c>
      <c r="B491" t="s">
        <v>812</v>
      </c>
      <c r="C491" t="s">
        <v>851</v>
      </c>
      <c r="D491" t="s">
        <v>852</v>
      </c>
      <c r="E491" s="1">
        <v>8208</v>
      </c>
      <c r="F491"/>
    </row>
    <row r="492" spans="1:6" x14ac:dyDescent="0.25">
      <c r="A492" s="7">
        <v>42490</v>
      </c>
      <c r="B492" t="s">
        <v>812</v>
      </c>
      <c r="C492" t="s">
        <v>853</v>
      </c>
      <c r="D492" t="s">
        <v>854</v>
      </c>
      <c r="E492" s="1">
        <v>1893.1</v>
      </c>
      <c r="F492"/>
    </row>
    <row r="493" spans="1:6" x14ac:dyDescent="0.25">
      <c r="A493" s="7">
        <v>42490</v>
      </c>
      <c r="B493" t="s">
        <v>812</v>
      </c>
      <c r="C493" t="s">
        <v>855</v>
      </c>
      <c r="D493" t="s">
        <v>856</v>
      </c>
      <c r="E493" s="1">
        <v>777.6</v>
      </c>
      <c r="F493"/>
    </row>
    <row r="494" spans="1:6" x14ac:dyDescent="0.25">
      <c r="A494" s="7">
        <v>42490</v>
      </c>
      <c r="B494" t="s">
        <v>812</v>
      </c>
      <c r="C494" t="s">
        <v>857</v>
      </c>
      <c r="D494" t="s">
        <v>733</v>
      </c>
      <c r="E494" s="1">
        <v>4095.15</v>
      </c>
      <c r="F494"/>
    </row>
    <row r="495" spans="1:6" x14ac:dyDescent="0.25">
      <c r="A495" s="7">
        <v>42492</v>
      </c>
      <c r="B495" t="s">
        <v>858</v>
      </c>
      <c r="C495" t="s">
        <v>859</v>
      </c>
      <c r="D495" t="s">
        <v>860</v>
      </c>
      <c r="E495" s="1">
        <v>58320</v>
      </c>
      <c r="F495"/>
    </row>
    <row r="496" spans="1:6" x14ac:dyDescent="0.25">
      <c r="A496" s="7">
        <v>42492</v>
      </c>
      <c r="B496" t="s">
        <v>858</v>
      </c>
      <c r="C496" t="s">
        <v>861</v>
      </c>
      <c r="D496" t="s">
        <v>862</v>
      </c>
      <c r="E496" s="1">
        <v>92900</v>
      </c>
      <c r="F496"/>
    </row>
    <row r="497" spans="1:6" x14ac:dyDescent="0.25">
      <c r="A497" s="7">
        <v>42494</v>
      </c>
      <c r="B497" t="s">
        <v>858</v>
      </c>
      <c r="C497" t="s">
        <v>863</v>
      </c>
      <c r="D497" t="s">
        <v>864</v>
      </c>
      <c r="E497" s="1">
        <v>15178.85</v>
      </c>
      <c r="F497"/>
    </row>
    <row r="498" spans="1:6" x14ac:dyDescent="0.25">
      <c r="A498" s="7">
        <v>42499</v>
      </c>
      <c r="B498" t="s">
        <v>858</v>
      </c>
      <c r="C498" t="s">
        <v>865</v>
      </c>
      <c r="D498" t="s">
        <v>866</v>
      </c>
      <c r="E498" s="1">
        <v>4536</v>
      </c>
      <c r="F498"/>
    </row>
    <row r="499" spans="1:6" x14ac:dyDescent="0.25">
      <c r="A499" s="7">
        <v>42499</v>
      </c>
      <c r="B499" t="s">
        <v>858</v>
      </c>
      <c r="C499" t="s">
        <v>867</v>
      </c>
      <c r="D499" t="s">
        <v>868</v>
      </c>
      <c r="E499" s="1">
        <v>46093.5</v>
      </c>
      <c r="F499"/>
    </row>
    <row r="500" spans="1:6" x14ac:dyDescent="0.25">
      <c r="A500" s="7">
        <v>42500</v>
      </c>
      <c r="B500" t="s">
        <v>858</v>
      </c>
      <c r="C500" t="s">
        <v>869</v>
      </c>
      <c r="D500" t="s">
        <v>870</v>
      </c>
      <c r="E500" s="1">
        <v>21600</v>
      </c>
      <c r="F500"/>
    </row>
    <row r="501" spans="1:6" x14ac:dyDescent="0.25">
      <c r="A501" s="7">
        <v>42500</v>
      </c>
      <c r="B501" t="s">
        <v>858</v>
      </c>
      <c r="C501" t="s">
        <v>871</v>
      </c>
      <c r="D501" t="s">
        <v>872</v>
      </c>
      <c r="E501" s="1">
        <v>69600</v>
      </c>
      <c r="F501"/>
    </row>
    <row r="502" spans="1:6" x14ac:dyDescent="0.25">
      <c r="A502" s="7">
        <v>42500</v>
      </c>
      <c r="B502" t="s">
        <v>148</v>
      </c>
      <c r="C502" t="s">
        <v>873</v>
      </c>
      <c r="D502" t="s">
        <v>874</v>
      </c>
      <c r="E502" s="1">
        <v>79.7</v>
      </c>
      <c r="F502"/>
    </row>
    <row r="503" spans="1:6" x14ac:dyDescent="0.25">
      <c r="A503" s="7">
        <v>42501</v>
      </c>
      <c r="B503" t="s">
        <v>875</v>
      </c>
      <c r="C503" t="s">
        <v>876</v>
      </c>
      <c r="D503" t="s">
        <v>877</v>
      </c>
      <c r="E503" s="1">
        <v>81505.850000000006</v>
      </c>
      <c r="F503"/>
    </row>
    <row r="504" spans="1:6" x14ac:dyDescent="0.25">
      <c r="A504" s="7">
        <v>42502</v>
      </c>
      <c r="B504" t="s">
        <v>858</v>
      </c>
      <c r="C504" t="s">
        <v>878</v>
      </c>
      <c r="D504" t="s">
        <v>879</v>
      </c>
      <c r="E504" s="1">
        <v>100000</v>
      </c>
      <c r="F504"/>
    </row>
    <row r="505" spans="1:6" x14ac:dyDescent="0.25">
      <c r="A505" s="7">
        <v>42503</v>
      </c>
      <c r="B505" t="s">
        <v>858</v>
      </c>
      <c r="C505" t="s">
        <v>880</v>
      </c>
      <c r="D505" t="s">
        <v>881</v>
      </c>
      <c r="E505" s="1">
        <v>999</v>
      </c>
      <c r="F505"/>
    </row>
    <row r="506" spans="1:6" x14ac:dyDescent="0.25">
      <c r="A506" s="7">
        <v>42506</v>
      </c>
      <c r="B506" t="s">
        <v>875</v>
      </c>
      <c r="C506" t="s">
        <v>882</v>
      </c>
      <c r="D506" t="s">
        <v>883</v>
      </c>
      <c r="E506" s="1">
        <v>3758.65</v>
      </c>
      <c r="F506"/>
    </row>
    <row r="507" spans="1:6" x14ac:dyDescent="0.25">
      <c r="A507" s="7">
        <v>42508</v>
      </c>
      <c r="B507" t="s">
        <v>858</v>
      </c>
      <c r="C507" t="s">
        <v>884</v>
      </c>
      <c r="D507" t="s">
        <v>885</v>
      </c>
      <c r="E507" s="1">
        <v>10423.9</v>
      </c>
      <c r="F507"/>
    </row>
    <row r="508" spans="1:6" x14ac:dyDescent="0.25">
      <c r="A508" s="7">
        <v>42508</v>
      </c>
      <c r="B508" t="s">
        <v>858</v>
      </c>
      <c r="C508" t="s">
        <v>886</v>
      </c>
      <c r="D508" t="s">
        <v>887</v>
      </c>
      <c r="E508" s="1">
        <v>128788.75</v>
      </c>
      <c r="F508"/>
    </row>
    <row r="509" spans="1:6" x14ac:dyDescent="0.25">
      <c r="A509" s="7">
        <v>42508</v>
      </c>
      <c r="B509" t="s">
        <v>858</v>
      </c>
      <c r="C509" t="s">
        <v>888</v>
      </c>
      <c r="D509" t="s">
        <v>889</v>
      </c>
      <c r="E509" s="1">
        <v>1691.75</v>
      </c>
      <c r="F509"/>
    </row>
    <row r="510" spans="1:6" x14ac:dyDescent="0.25">
      <c r="A510" s="7">
        <v>42508</v>
      </c>
      <c r="B510" t="s">
        <v>858</v>
      </c>
      <c r="C510" t="s">
        <v>890</v>
      </c>
      <c r="D510" t="s">
        <v>891</v>
      </c>
      <c r="E510" s="1">
        <v>208</v>
      </c>
      <c r="F510"/>
    </row>
    <row r="511" spans="1:6" x14ac:dyDescent="0.25">
      <c r="A511" s="7">
        <v>42508</v>
      </c>
      <c r="B511" t="s">
        <v>858</v>
      </c>
      <c r="C511" t="s">
        <v>892</v>
      </c>
      <c r="D511" t="s">
        <v>893</v>
      </c>
      <c r="E511" s="1">
        <v>208</v>
      </c>
      <c r="F511"/>
    </row>
    <row r="512" spans="1:6" x14ac:dyDescent="0.25">
      <c r="A512" s="7">
        <v>42508</v>
      </c>
      <c r="B512" t="s">
        <v>858</v>
      </c>
      <c r="C512" t="s">
        <v>894</v>
      </c>
      <c r="D512" t="s">
        <v>825</v>
      </c>
      <c r="E512" s="1">
        <v>312</v>
      </c>
      <c r="F512"/>
    </row>
    <row r="513" spans="1:6" x14ac:dyDescent="0.25">
      <c r="A513" s="7">
        <v>42508</v>
      </c>
      <c r="B513" t="s">
        <v>858</v>
      </c>
      <c r="C513" t="s">
        <v>895</v>
      </c>
      <c r="D513" t="s">
        <v>825</v>
      </c>
      <c r="E513" s="1">
        <v>156</v>
      </c>
      <c r="F513"/>
    </row>
    <row r="514" spans="1:6" x14ac:dyDescent="0.25">
      <c r="A514" s="7">
        <v>42508</v>
      </c>
      <c r="B514" t="s">
        <v>896</v>
      </c>
      <c r="C514" t="s">
        <v>897</v>
      </c>
      <c r="D514" t="s">
        <v>898</v>
      </c>
      <c r="E514" s="1">
        <v>6264</v>
      </c>
      <c r="F514"/>
    </row>
    <row r="515" spans="1:6" x14ac:dyDescent="0.25">
      <c r="A515" s="7">
        <v>42509</v>
      </c>
      <c r="B515" t="s">
        <v>858</v>
      </c>
      <c r="C515" t="s">
        <v>899</v>
      </c>
      <c r="D515" t="s">
        <v>900</v>
      </c>
      <c r="E515" s="1">
        <v>10800</v>
      </c>
      <c r="F515"/>
    </row>
    <row r="516" spans="1:6" x14ac:dyDescent="0.25">
      <c r="A516" s="7">
        <v>42509</v>
      </c>
      <c r="B516" t="s">
        <v>875</v>
      </c>
      <c r="C516" t="s">
        <v>901</v>
      </c>
      <c r="D516" t="s">
        <v>902</v>
      </c>
      <c r="E516" s="1">
        <v>292617.65000000002</v>
      </c>
      <c r="F516"/>
    </row>
    <row r="517" spans="1:6" x14ac:dyDescent="0.25">
      <c r="A517" s="7">
        <v>42510</v>
      </c>
      <c r="B517" t="s">
        <v>858</v>
      </c>
      <c r="C517" t="s">
        <v>903</v>
      </c>
      <c r="D517" t="s">
        <v>904</v>
      </c>
      <c r="E517" s="1">
        <v>20000</v>
      </c>
      <c r="F517"/>
    </row>
    <row r="518" spans="1:6" x14ac:dyDescent="0.25">
      <c r="A518" s="7">
        <v>42510</v>
      </c>
      <c r="B518" t="s">
        <v>858</v>
      </c>
      <c r="C518" t="s">
        <v>905</v>
      </c>
      <c r="D518" t="s">
        <v>906</v>
      </c>
      <c r="E518" s="1">
        <v>29124.6</v>
      </c>
      <c r="F518"/>
    </row>
    <row r="519" spans="1:6" x14ac:dyDescent="0.25">
      <c r="A519" s="7">
        <v>42510</v>
      </c>
      <c r="B519" t="s">
        <v>858</v>
      </c>
      <c r="C519" t="s">
        <v>907</v>
      </c>
      <c r="D519" t="s">
        <v>908</v>
      </c>
      <c r="E519" s="1">
        <v>31297.45</v>
      </c>
      <c r="F519"/>
    </row>
    <row r="520" spans="1:6" x14ac:dyDescent="0.25">
      <c r="A520" s="7">
        <v>42514</v>
      </c>
      <c r="B520" t="s">
        <v>875</v>
      </c>
      <c r="C520" t="s">
        <v>909</v>
      </c>
      <c r="D520" t="s">
        <v>910</v>
      </c>
      <c r="E520" s="1">
        <v>6228.35</v>
      </c>
      <c r="F520"/>
    </row>
    <row r="521" spans="1:6" x14ac:dyDescent="0.25">
      <c r="A521" s="7">
        <v>42515</v>
      </c>
      <c r="B521" t="s">
        <v>858</v>
      </c>
      <c r="C521" t="s">
        <v>911</v>
      </c>
      <c r="D521" t="s">
        <v>912</v>
      </c>
      <c r="E521" s="1">
        <v>11750</v>
      </c>
      <c r="F521"/>
    </row>
    <row r="522" spans="1:6" x14ac:dyDescent="0.25">
      <c r="A522" s="7">
        <v>42515</v>
      </c>
      <c r="B522" t="s">
        <v>858</v>
      </c>
      <c r="C522" t="s">
        <v>913</v>
      </c>
      <c r="D522" t="s">
        <v>914</v>
      </c>
      <c r="E522" s="1">
        <v>763.05</v>
      </c>
      <c r="F522"/>
    </row>
    <row r="523" spans="1:6" x14ac:dyDescent="0.25">
      <c r="A523" s="7">
        <v>42520</v>
      </c>
      <c r="B523" t="s">
        <v>896</v>
      </c>
      <c r="C523" t="s">
        <v>915</v>
      </c>
      <c r="D523" t="s">
        <v>916</v>
      </c>
      <c r="E523" s="1">
        <v>4320</v>
      </c>
      <c r="F523"/>
    </row>
    <row r="524" spans="1:6" x14ac:dyDescent="0.25">
      <c r="A524" s="7">
        <v>42521</v>
      </c>
      <c r="B524" t="s">
        <v>896</v>
      </c>
      <c r="C524" t="s">
        <v>917</v>
      </c>
      <c r="D524" t="s">
        <v>918</v>
      </c>
      <c r="E524" s="1">
        <v>245000</v>
      </c>
      <c r="F524"/>
    </row>
    <row r="525" spans="1:6" x14ac:dyDescent="0.25">
      <c r="A525" s="7">
        <v>42521</v>
      </c>
      <c r="B525" t="s">
        <v>896</v>
      </c>
      <c r="C525" t="s">
        <v>919</v>
      </c>
      <c r="D525" t="s">
        <v>920</v>
      </c>
      <c r="E525" s="1">
        <v>894.5</v>
      </c>
      <c r="F525"/>
    </row>
    <row r="526" spans="1:6" x14ac:dyDescent="0.25">
      <c r="A526" s="7">
        <v>42521</v>
      </c>
      <c r="B526" t="s">
        <v>896</v>
      </c>
      <c r="C526" t="s">
        <v>921</v>
      </c>
      <c r="D526" t="s">
        <v>733</v>
      </c>
      <c r="E526" s="1">
        <v>1982.1</v>
      </c>
      <c r="F526"/>
    </row>
    <row r="527" spans="1:6" x14ac:dyDescent="0.25">
      <c r="A527" s="7">
        <v>42521</v>
      </c>
      <c r="B527" t="s">
        <v>922</v>
      </c>
      <c r="C527" t="s">
        <v>923</v>
      </c>
      <c r="D527" t="s">
        <v>924</v>
      </c>
      <c r="E527" s="1">
        <v>14435.95</v>
      </c>
      <c r="F527"/>
    </row>
    <row r="528" spans="1:6" x14ac:dyDescent="0.25">
      <c r="A528" s="7">
        <v>42522</v>
      </c>
      <c r="B528" t="s">
        <v>64</v>
      </c>
      <c r="C528" t="s">
        <v>925</v>
      </c>
      <c r="D528" t="s">
        <v>926</v>
      </c>
      <c r="E528" s="1">
        <v>92900</v>
      </c>
      <c r="F528"/>
    </row>
    <row r="529" spans="1:6" x14ac:dyDescent="0.25">
      <c r="A529" s="7">
        <v>42527</v>
      </c>
      <c r="B529" t="s">
        <v>64</v>
      </c>
      <c r="C529" t="s">
        <v>927</v>
      </c>
      <c r="D529" t="s">
        <v>928</v>
      </c>
      <c r="E529" s="1">
        <v>46533.3</v>
      </c>
      <c r="F529"/>
    </row>
    <row r="530" spans="1:6" x14ac:dyDescent="0.25">
      <c r="A530" s="7">
        <v>42529</v>
      </c>
      <c r="B530" t="s">
        <v>64</v>
      </c>
      <c r="C530" t="s">
        <v>929</v>
      </c>
      <c r="D530" t="s">
        <v>930</v>
      </c>
      <c r="E530" s="1">
        <v>70299.399999999994</v>
      </c>
      <c r="F530"/>
    </row>
    <row r="531" spans="1:6" x14ac:dyDescent="0.25">
      <c r="A531" s="7">
        <v>42529</v>
      </c>
      <c r="B531" t="s">
        <v>64</v>
      </c>
      <c r="C531" t="s">
        <v>931</v>
      </c>
      <c r="D531" t="s">
        <v>932</v>
      </c>
      <c r="E531" s="1">
        <v>12628.35</v>
      </c>
      <c r="F531"/>
    </row>
    <row r="532" spans="1:6" x14ac:dyDescent="0.25">
      <c r="A532" s="7">
        <v>42529</v>
      </c>
      <c r="B532" t="s">
        <v>64</v>
      </c>
      <c r="C532" t="s">
        <v>933</v>
      </c>
      <c r="D532" t="s">
        <v>934</v>
      </c>
      <c r="E532" s="1">
        <v>7528.9</v>
      </c>
      <c r="F532"/>
    </row>
    <row r="533" spans="1:6" x14ac:dyDescent="0.25">
      <c r="A533" s="7">
        <v>42530</v>
      </c>
      <c r="B533" t="s">
        <v>213</v>
      </c>
      <c r="C533" t="s">
        <v>935</v>
      </c>
      <c r="D533" t="s">
        <v>936</v>
      </c>
      <c r="E533" s="1">
        <v>182489.7</v>
      </c>
      <c r="F533"/>
    </row>
    <row r="534" spans="1:6" x14ac:dyDescent="0.25">
      <c r="A534" s="7">
        <v>42531</v>
      </c>
      <c r="B534" t="s">
        <v>64</v>
      </c>
      <c r="C534" t="s">
        <v>937</v>
      </c>
      <c r="D534" t="s">
        <v>938</v>
      </c>
      <c r="E534" s="1">
        <v>100000</v>
      </c>
      <c r="F534"/>
    </row>
    <row r="535" spans="1:6" x14ac:dyDescent="0.25">
      <c r="A535" s="7">
        <v>42534</v>
      </c>
      <c r="B535" t="s">
        <v>64</v>
      </c>
      <c r="C535" t="s">
        <v>939</v>
      </c>
      <c r="D535" t="s">
        <v>940</v>
      </c>
      <c r="E535" s="1">
        <v>18900</v>
      </c>
      <c r="F535"/>
    </row>
    <row r="536" spans="1:6" x14ac:dyDescent="0.25">
      <c r="A536" s="7">
        <v>42534</v>
      </c>
      <c r="B536" t="s">
        <v>64</v>
      </c>
      <c r="C536" t="s">
        <v>941</v>
      </c>
      <c r="D536" t="s">
        <v>942</v>
      </c>
      <c r="E536" s="1">
        <v>245000</v>
      </c>
      <c r="F536"/>
    </row>
    <row r="537" spans="1:6" x14ac:dyDescent="0.25">
      <c r="A537" s="7">
        <v>42537</v>
      </c>
      <c r="B537" t="s">
        <v>64</v>
      </c>
      <c r="C537" t="s">
        <v>943</v>
      </c>
      <c r="D537" t="s">
        <v>944</v>
      </c>
      <c r="E537" s="1">
        <v>88714.9</v>
      </c>
      <c r="F537"/>
    </row>
    <row r="538" spans="1:6" x14ac:dyDescent="0.25">
      <c r="A538" s="7">
        <v>42538</v>
      </c>
      <c r="B538" t="s">
        <v>64</v>
      </c>
      <c r="C538" t="s">
        <v>945</v>
      </c>
      <c r="D538" t="s">
        <v>946</v>
      </c>
      <c r="E538" s="1">
        <v>625</v>
      </c>
      <c r="F538"/>
    </row>
    <row r="539" spans="1:6" x14ac:dyDescent="0.25">
      <c r="A539" s="7">
        <v>42539</v>
      </c>
      <c r="B539" t="s">
        <v>947</v>
      </c>
      <c r="C539" t="s">
        <v>948</v>
      </c>
      <c r="D539" t="s">
        <v>949</v>
      </c>
      <c r="E539" s="1">
        <v>1691.75</v>
      </c>
      <c r="F539"/>
    </row>
    <row r="540" spans="1:6" x14ac:dyDescent="0.25">
      <c r="A540" s="7">
        <v>42541</v>
      </c>
      <c r="B540" t="s">
        <v>947</v>
      </c>
      <c r="C540" t="s">
        <v>950</v>
      </c>
      <c r="D540" t="s">
        <v>951</v>
      </c>
      <c r="E540" s="1">
        <v>5505.85</v>
      </c>
      <c r="F540"/>
    </row>
    <row r="541" spans="1:6" x14ac:dyDescent="0.25">
      <c r="A541" s="7">
        <v>42545</v>
      </c>
      <c r="B541" t="s">
        <v>947</v>
      </c>
      <c r="C541" t="s">
        <v>952</v>
      </c>
      <c r="D541" t="s">
        <v>953</v>
      </c>
      <c r="E541" s="1">
        <v>2000</v>
      </c>
      <c r="F541"/>
    </row>
    <row r="542" spans="1:6" x14ac:dyDescent="0.25">
      <c r="A542" s="7">
        <v>42545</v>
      </c>
      <c r="B542" t="s">
        <v>947</v>
      </c>
      <c r="C542" t="s">
        <v>954</v>
      </c>
      <c r="D542" t="s">
        <v>955</v>
      </c>
      <c r="E542" s="1">
        <v>2000</v>
      </c>
      <c r="F542"/>
    </row>
    <row r="543" spans="1:6" x14ac:dyDescent="0.25">
      <c r="A543" s="7">
        <v>42550</v>
      </c>
      <c r="B543" t="s">
        <v>947</v>
      </c>
      <c r="C543" t="s">
        <v>956</v>
      </c>
      <c r="D543" t="s">
        <v>957</v>
      </c>
      <c r="E543" s="1">
        <v>7776</v>
      </c>
      <c r="F543"/>
    </row>
    <row r="544" spans="1:6" x14ac:dyDescent="0.25">
      <c r="A544" s="7">
        <v>42550</v>
      </c>
      <c r="B544" t="s">
        <v>947</v>
      </c>
      <c r="C544" t="s">
        <v>958</v>
      </c>
      <c r="D544" t="s">
        <v>959</v>
      </c>
      <c r="E544" s="1">
        <v>3888</v>
      </c>
      <c r="F544"/>
    </row>
    <row r="545" spans="1:6" x14ac:dyDescent="0.25">
      <c r="A545" s="7">
        <v>42551</v>
      </c>
      <c r="B545" t="s">
        <v>960</v>
      </c>
      <c r="C545" t="s">
        <v>961</v>
      </c>
      <c r="D545" t="s">
        <v>962</v>
      </c>
      <c r="E545" s="1">
        <v>25455</v>
      </c>
      <c r="F545"/>
    </row>
    <row r="546" spans="1:6" x14ac:dyDescent="0.25">
      <c r="A546" s="7">
        <v>42551</v>
      </c>
      <c r="B546" t="s">
        <v>468</v>
      </c>
      <c r="C546" t="s">
        <v>963</v>
      </c>
      <c r="D546" t="s">
        <v>964</v>
      </c>
      <c r="E546" s="1">
        <v>12346.65</v>
      </c>
      <c r="F546"/>
    </row>
    <row r="547" spans="1:6" x14ac:dyDescent="0.25">
      <c r="A547" s="7">
        <v>42551</v>
      </c>
      <c r="B547" t="s">
        <v>947</v>
      </c>
      <c r="C547" t="s">
        <v>965</v>
      </c>
      <c r="D547" t="s">
        <v>966</v>
      </c>
      <c r="E547" s="1">
        <v>1836</v>
      </c>
      <c r="F547"/>
    </row>
    <row r="548" spans="1:6" x14ac:dyDescent="0.25">
      <c r="A548" s="7">
        <v>42551</v>
      </c>
      <c r="B548" t="s">
        <v>947</v>
      </c>
      <c r="C548" t="s">
        <v>967</v>
      </c>
      <c r="D548" t="s">
        <v>968</v>
      </c>
      <c r="E548" s="1">
        <v>462.65</v>
      </c>
      <c r="F548"/>
    </row>
    <row r="549" spans="1:6" x14ac:dyDescent="0.25">
      <c r="A549" s="7">
        <v>42551</v>
      </c>
      <c r="B549" t="s">
        <v>947</v>
      </c>
      <c r="C549" t="s">
        <v>969</v>
      </c>
      <c r="D549" t="s">
        <v>970</v>
      </c>
      <c r="E549" s="1">
        <v>2011.3</v>
      </c>
      <c r="F549"/>
    </row>
    <row r="550" spans="1:6" x14ac:dyDescent="0.25">
      <c r="A550" s="7">
        <v>42552</v>
      </c>
      <c r="B550" t="s">
        <v>971</v>
      </c>
      <c r="C550" t="s">
        <v>972</v>
      </c>
      <c r="D550" t="s">
        <v>973</v>
      </c>
      <c r="E550" s="1">
        <v>55800</v>
      </c>
      <c r="F550"/>
    </row>
    <row r="551" spans="1:6" x14ac:dyDescent="0.25">
      <c r="A551" s="7">
        <v>42556</v>
      </c>
      <c r="B551" t="s">
        <v>974</v>
      </c>
      <c r="C551" t="s">
        <v>975</v>
      </c>
      <c r="D551" t="s">
        <v>976</v>
      </c>
      <c r="E551" s="1">
        <v>243629.55</v>
      </c>
      <c r="F551"/>
    </row>
    <row r="552" spans="1:6" x14ac:dyDescent="0.25">
      <c r="A552" s="7">
        <v>42558</v>
      </c>
      <c r="B552" t="s">
        <v>360</v>
      </c>
      <c r="C552" t="s">
        <v>977</v>
      </c>
      <c r="D552" t="s">
        <v>978</v>
      </c>
      <c r="E552" s="1">
        <v>21482.9</v>
      </c>
      <c r="F552"/>
    </row>
    <row r="553" spans="1:6" x14ac:dyDescent="0.25">
      <c r="A553" s="7">
        <v>42559</v>
      </c>
      <c r="B553" t="s">
        <v>974</v>
      </c>
      <c r="C553" t="s">
        <v>979</v>
      </c>
      <c r="D553" t="s">
        <v>980</v>
      </c>
      <c r="E553" s="1">
        <v>13534.9</v>
      </c>
      <c r="F553"/>
    </row>
    <row r="554" spans="1:6" x14ac:dyDescent="0.25">
      <c r="A554" s="7">
        <v>42559</v>
      </c>
      <c r="B554" t="s">
        <v>974</v>
      </c>
      <c r="C554" t="s">
        <v>981</v>
      </c>
      <c r="D554" t="s">
        <v>982</v>
      </c>
      <c r="E554" s="1">
        <v>38400</v>
      </c>
      <c r="F554"/>
    </row>
    <row r="555" spans="1:6" x14ac:dyDescent="0.25">
      <c r="A555" s="7">
        <v>42559</v>
      </c>
      <c r="B555" t="s">
        <v>974</v>
      </c>
      <c r="C555" t="s">
        <v>983</v>
      </c>
      <c r="D555" t="s">
        <v>984</v>
      </c>
      <c r="E555" s="1">
        <v>122</v>
      </c>
      <c r="F555"/>
    </row>
    <row r="556" spans="1:6" x14ac:dyDescent="0.25">
      <c r="A556" s="7">
        <v>42559</v>
      </c>
      <c r="B556" t="s">
        <v>974</v>
      </c>
      <c r="C556" t="s">
        <v>985</v>
      </c>
      <c r="D556" t="s">
        <v>986</v>
      </c>
      <c r="E556" s="1">
        <v>71</v>
      </c>
      <c r="F556"/>
    </row>
    <row r="557" spans="1:6" x14ac:dyDescent="0.25">
      <c r="A557" s="7">
        <v>42559</v>
      </c>
      <c r="B557" t="s">
        <v>974</v>
      </c>
      <c r="C557" t="s">
        <v>987</v>
      </c>
      <c r="D557" t="s">
        <v>988</v>
      </c>
      <c r="E557" s="1">
        <v>256</v>
      </c>
      <c r="F557"/>
    </row>
    <row r="558" spans="1:6" x14ac:dyDescent="0.25">
      <c r="A558" s="7">
        <v>42559</v>
      </c>
      <c r="B558" t="s">
        <v>974</v>
      </c>
      <c r="C558" t="s">
        <v>989</v>
      </c>
      <c r="D558" t="s">
        <v>990</v>
      </c>
      <c r="E558" s="1">
        <v>27</v>
      </c>
      <c r="F558"/>
    </row>
    <row r="559" spans="1:6" x14ac:dyDescent="0.25">
      <c r="A559" s="7">
        <v>42559</v>
      </c>
      <c r="B559" t="s">
        <v>974</v>
      </c>
      <c r="C559" t="s">
        <v>991</v>
      </c>
      <c r="D559" t="s">
        <v>992</v>
      </c>
      <c r="E559" s="1">
        <v>61</v>
      </c>
      <c r="F559"/>
    </row>
    <row r="560" spans="1:6" x14ac:dyDescent="0.25">
      <c r="A560" s="7">
        <v>42559</v>
      </c>
      <c r="B560" t="s">
        <v>974</v>
      </c>
      <c r="C560" t="s">
        <v>993</v>
      </c>
      <c r="D560" t="s">
        <v>994</v>
      </c>
      <c r="E560" s="1">
        <v>47</v>
      </c>
      <c r="F560"/>
    </row>
    <row r="561" spans="1:6" x14ac:dyDescent="0.25">
      <c r="A561" s="7">
        <v>42559</v>
      </c>
      <c r="B561" t="s">
        <v>974</v>
      </c>
      <c r="C561" t="s">
        <v>995</v>
      </c>
      <c r="D561" t="s">
        <v>996</v>
      </c>
      <c r="E561" s="1">
        <v>61</v>
      </c>
      <c r="F561"/>
    </row>
    <row r="562" spans="1:6" x14ac:dyDescent="0.25">
      <c r="A562" s="7">
        <v>42563</v>
      </c>
      <c r="B562" t="s">
        <v>139</v>
      </c>
      <c r="C562" t="s">
        <v>997</v>
      </c>
      <c r="D562" t="s">
        <v>998</v>
      </c>
      <c r="E562" s="1">
        <v>12971.6</v>
      </c>
      <c r="F562"/>
    </row>
    <row r="563" spans="1:6" x14ac:dyDescent="0.25">
      <c r="A563" s="7">
        <v>42565</v>
      </c>
      <c r="B563" t="s">
        <v>974</v>
      </c>
      <c r="C563" t="s">
        <v>999</v>
      </c>
      <c r="D563" t="s">
        <v>1000</v>
      </c>
      <c r="E563" s="1">
        <v>245000</v>
      </c>
      <c r="F563"/>
    </row>
    <row r="564" spans="1:6" x14ac:dyDescent="0.25">
      <c r="A564" s="7">
        <v>42569</v>
      </c>
      <c r="B564" t="s">
        <v>974</v>
      </c>
      <c r="C564" t="s">
        <v>1001</v>
      </c>
      <c r="D564" t="s">
        <v>1002</v>
      </c>
      <c r="E564" s="1">
        <v>468</v>
      </c>
      <c r="F564"/>
    </row>
    <row r="565" spans="1:6" x14ac:dyDescent="0.25">
      <c r="A565" s="7">
        <v>42569</v>
      </c>
      <c r="B565" t="s">
        <v>974</v>
      </c>
      <c r="C565" t="s">
        <v>1003</v>
      </c>
      <c r="D565" t="s">
        <v>1004</v>
      </c>
      <c r="E565" s="1">
        <v>260</v>
      </c>
      <c r="F565"/>
    </row>
    <row r="566" spans="1:6" x14ac:dyDescent="0.25">
      <c r="A566" s="7">
        <v>42569</v>
      </c>
      <c r="B566" t="s">
        <v>974</v>
      </c>
      <c r="C566" t="s">
        <v>1005</v>
      </c>
      <c r="D566" t="s">
        <v>1006</v>
      </c>
      <c r="E566" s="1">
        <v>416</v>
      </c>
      <c r="F566"/>
    </row>
    <row r="567" spans="1:6" x14ac:dyDescent="0.25">
      <c r="A567" s="7">
        <v>42569</v>
      </c>
      <c r="B567" t="s">
        <v>974</v>
      </c>
      <c r="C567" t="s">
        <v>1007</v>
      </c>
      <c r="D567" t="s">
        <v>1008</v>
      </c>
      <c r="E567" s="1">
        <v>208</v>
      </c>
      <c r="F567"/>
    </row>
    <row r="568" spans="1:6" x14ac:dyDescent="0.25">
      <c r="A568" s="7">
        <v>42569</v>
      </c>
      <c r="B568" t="s">
        <v>974</v>
      </c>
      <c r="C568" t="s">
        <v>1009</v>
      </c>
      <c r="D568" t="s">
        <v>1010</v>
      </c>
      <c r="E568" s="1">
        <v>21142.65</v>
      </c>
      <c r="F568"/>
    </row>
    <row r="569" spans="1:6" x14ac:dyDescent="0.25">
      <c r="A569" s="7">
        <v>42570</v>
      </c>
      <c r="B569" t="s">
        <v>426</v>
      </c>
      <c r="C569" t="s">
        <v>572</v>
      </c>
      <c r="D569" t="s">
        <v>573</v>
      </c>
      <c r="E569" s="1">
        <v>270.85000000000002</v>
      </c>
      <c r="F569"/>
    </row>
    <row r="570" spans="1:6" x14ac:dyDescent="0.25">
      <c r="A570" s="7">
        <v>42570</v>
      </c>
      <c r="B570" t="s">
        <v>974</v>
      </c>
      <c r="C570" t="s">
        <v>1011</v>
      </c>
      <c r="D570" t="s">
        <v>1012</v>
      </c>
      <c r="E570" s="1">
        <v>23262.35</v>
      </c>
      <c r="F570"/>
    </row>
    <row r="571" spans="1:6" x14ac:dyDescent="0.25">
      <c r="A571" s="7">
        <v>42571</v>
      </c>
      <c r="B571" t="s">
        <v>974</v>
      </c>
      <c r="C571" t="s">
        <v>1013</v>
      </c>
      <c r="D571" t="s">
        <v>1014</v>
      </c>
      <c r="E571" s="1">
        <v>50000</v>
      </c>
      <c r="F571"/>
    </row>
    <row r="572" spans="1:6" x14ac:dyDescent="0.25">
      <c r="A572" s="7">
        <v>42572</v>
      </c>
      <c r="B572" t="s">
        <v>974</v>
      </c>
      <c r="C572" t="s">
        <v>1015</v>
      </c>
      <c r="D572" t="s">
        <v>1016</v>
      </c>
      <c r="E572" s="1">
        <v>3701.85</v>
      </c>
      <c r="F572"/>
    </row>
    <row r="573" spans="1:6" x14ac:dyDescent="0.25">
      <c r="A573" s="7">
        <v>42572</v>
      </c>
      <c r="B573" t="s">
        <v>1017</v>
      </c>
      <c r="C573" t="s">
        <v>1018</v>
      </c>
      <c r="D573" t="s">
        <v>1019</v>
      </c>
      <c r="E573" s="1">
        <v>1490.4</v>
      </c>
      <c r="F573"/>
    </row>
    <row r="574" spans="1:6" x14ac:dyDescent="0.25">
      <c r="A574" s="7">
        <v>42578</v>
      </c>
      <c r="B574" t="s">
        <v>1020</v>
      </c>
      <c r="C574" t="s">
        <v>1021</v>
      </c>
      <c r="D574" t="s">
        <v>1022</v>
      </c>
      <c r="E574" s="1">
        <v>3485.65</v>
      </c>
      <c r="F574"/>
    </row>
    <row r="575" spans="1:6" x14ac:dyDescent="0.25">
      <c r="A575" s="7">
        <v>42578</v>
      </c>
      <c r="B575" t="s">
        <v>1020</v>
      </c>
      <c r="C575" t="s">
        <v>1023</v>
      </c>
      <c r="D575" t="s">
        <v>1024</v>
      </c>
      <c r="E575" s="1">
        <v>3098.35</v>
      </c>
      <c r="F575"/>
    </row>
    <row r="576" spans="1:6" x14ac:dyDescent="0.25">
      <c r="A576" s="7">
        <v>42579</v>
      </c>
      <c r="B576" t="s">
        <v>1017</v>
      </c>
      <c r="C576" t="s">
        <v>1025</v>
      </c>
      <c r="D576" t="s">
        <v>1026</v>
      </c>
      <c r="E576" s="1">
        <v>138364</v>
      </c>
      <c r="F576"/>
    </row>
    <row r="577" spans="1:6" x14ac:dyDescent="0.25">
      <c r="A577" s="7">
        <v>42580</v>
      </c>
      <c r="B577" t="s">
        <v>1017</v>
      </c>
      <c r="C577" t="s">
        <v>1027</v>
      </c>
      <c r="D577" t="s">
        <v>1028</v>
      </c>
      <c r="E577" s="1">
        <v>31281.35</v>
      </c>
      <c r="F577"/>
    </row>
    <row r="578" spans="1:6" x14ac:dyDescent="0.25">
      <c r="A578" s="7">
        <v>42580</v>
      </c>
      <c r="B578" t="s">
        <v>1017</v>
      </c>
      <c r="C578" t="s">
        <v>1029</v>
      </c>
      <c r="D578" t="s">
        <v>1030</v>
      </c>
      <c r="E578" s="1">
        <v>4320</v>
      </c>
      <c r="F578"/>
    </row>
    <row r="579" spans="1:6" x14ac:dyDescent="0.25">
      <c r="A579" s="7">
        <v>42580</v>
      </c>
      <c r="B579" t="s">
        <v>1017</v>
      </c>
      <c r="C579" t="s">
        <v>1031</v>
      </c>
      <c r="D579" t="s">
        <v>1032</v>
      </c>
      <c r="E579" s="1">
        <v>5279.05</v>
      </c>
      <c r="F579"/>
    </row>
    <row r="580" spans="1:6" x14ac:dyDescent="0.25">
      <c r="A580" s="7">
        <v>42580</v>
      </c>
      <c r="B580" t="s">
        <v>1017</v>
      </c>
      <c r="C580" t="s">
        <v>1033</v>
      </c>
      <c r="D580" t="s">
        <v>1034</v>
      </c>
      <c r="E580" s="1">
        <v>2025</v>
      </c>
      <c r="F580"/>
    </row>
    <row r="581" spans="1:6" x14ac:dyDescent="0.25">
      <c r="A581" s="7">
        <v>42580</v>
      </c>
      <c r="B581" t="s">
        <v>1017</v>
      </c>
      <c r="C581" t="s">
        <v>1035</v>
      </c>
      <c r="D581" t="s">
        <v>1036</v>
      </c>
      <c r="E581" s="1">
        <v>11016</v>
      </c>
      <c r="F581"/>
    </row>
    <row r="582" spans="1:6" x14ac:dyDescent="0.25">
      <c r="A582" s="7">
        <v>42580</v>
      </c>
      <c r="B582" t="s">
        <v>1017</v>
      </c>
      <c r="C582" t="s">
        <v>1037</v>
      </c>
      <c r="D582" t="s">
        <v>1038</v>
      </c>
      <c r="E582" s="1">
        <v>11664</v>
      </c>
      <c r="F582"/>
    </row>
    <row r="583" spans="1:6" x14ac:dyDescent="0.25">
      <c r="A583" s="7">
        <v>42582</v>
      </c>
      <c r="B583" t="s">
        <v>1039</v>
      </c>
      <c r="C583" t="s">
        <v>1040</v>
      </c>
      <c r="D583" t="s">
        <v>1041</v>
      </c>
      <c r="E583" s="1">
        <v>1477.45</v>
      </c>
      <c r="F583"/>
    </row>
    <row r="584" spans="1:6" x14ac:dyDescent="0.25">
      <c r="A584" s="7">
        <v>42584</v>
      </c>
      <c r="B584" t="s">
        <v>1042</v>
      </c>
      <c r="C584" t="s">
        <v>1043</v>
      </c>
      <c r="D584" t="s">
        <v>1044</v>
      </c>
      <c r="E584" s="1">
        <v>12263.05</v>
      </c>
      <c r="F584"/>
    </row>
    <row r="585" spans="1:6" x14ac:dyDescent="0.25">
      <c r="A585" s="7">
        <v>42584</v>
      </c>
      <c r="B585" t="s">
        <v>133</v>
      </c>
      <c r="C585" t="s">
        <v>1045</v>
      </c>
      <c r="D585" t="s">
        <v>1046</v>
      </c>
      <c r="E585" s="1">
        <v>468</v>
      </c>
      <c r="F585"/>
    </row>
    <row r="586" spans="1:6" x14ac:dyDescent="0.25">
      <c r="A586" s="7">
        <v>42591</v>
      </c>
      <c r="B586" t="s">
        <v>1047</v>
      </c>
      <c r="C586" t="s">
        <v>1048</v>
      </c>
      <c r="D586" t="s">
        <v>1049</v>
      </c>
      <c r="E586" s="1">
        <v>518.6</v>
      </c>
      <c r="F586"/>
    </row>
    <row r="587" spans="1:6" x14ac:dyDescent="0.25">
      <c r="A587" s="7">
        <v>42592</v>
      </c>
      <c r="B587" t="s">
        <v>1050</v>
      </c>
      <c r="C587" t="s">
        <v>1051</v>
      </c>
      <c r="D587" t="s">
        <v>1052</v>
      </c>
      <c r="E587" s="1">
        <v>87594.55</v>
      </c>
      <c r="F587"/>
    </row>
    <row r="588" spans="1:6" x14ac:dyDescent="0.25">
      <c r="A588" s="7">
        <v>42594</v>
      </c>
      <c r="B588" t="s">
        <v>133</v>
      </c>
      <c r="C588" t="s">
        <v>1053</v>
      </c>
      <c r="D588" t="s">
        <v>1054</v>
      </c>
      <c r="E588" s="1">
        <v>20454.849999999999</v>
      </c>
      <c r="F588"/>
    </row>
    <row r="589" spans="1:6" x14ac:dyDescent="0.25">
      <c r="A589" s="7">
        <v>42597</v>
      </c>
      <c r="B589" t="s">
        <v>133</v>
      </c>
      <c r="C589" t="s">
        <v>1055</v>
      </c>
      <c r="D589" t="s">
        <v>317</v>
      </c>
      <c r="E589" s="1">
        <v>3196.8</v>
      </c>
      <c r="F589"/>
    </row>
    <row r="590" spans="1:6" x14ac:dyDescent="0.25">
      <c r="A590" s="7">
        <v>42598</v>
      </c>
      <c r="B590" t="s">
        <v>133</v>
      </c>
      <c r="C590" t="s">
        <v>1056</v>
      </c>
      <c r="D590" t="s">
        <v>968</v>
      </c>
      <c r="E590" s="1">
        <v>555.20000000000005</v>
      </c>
      <c r="F590"/>
    </row>
    <row r="591" spans="1:6" x14ac:dyDescent="0.25">
      <c r="A591" s="7">
        <v>42600</v>
      </c>
      <c r="B591" t="s">
        <v>133</v>
      </c>
      <c r="C591" t="s">
        <v>1057</v>
      </c>
      <c r="D591" t="s">
        <v>1058</v>
      </c>
      <c r="E591" s="1">
        <v>1040</v>
      </c>
      <c r="F591"/>
    </row>
    <row r="592" spans="1:6" x14ac:dyDescent="0.25">
      <c r="A592" s="7">
        <v>42600</v>
      </c>
      <c r="B592" t="s">
        <v>133</v>
      </c>
      <c r="C592" t="s">
        <v>1059</v>
      </c>
      <c r="D592" t="s">
        <v>1060</v>
      </c>
      <c r="E592" s="1">
        <v>104</v>
      </c>
      <c r="F592"/>
    </row>
    <row r="593" spans="1:6" x14ac:dyDescent="0.25">
      <c r="A593" s="7">
        <v>42600</v>
      </c>
      <c r="B593" t="s">
        <v>133</v>
      </c>
      <c r="C593" t="s">
        <v>1061</v>
      </c>
      <c r="D593" t="s">
        <v>1058</v>
      </c>
      <c r="E593" s="1">
        <v>104</v>
      </c>
      <c r="F593"/>
    </row>
    <row r="594" spans="1:6" x14ac:dyDescent="0.25">
      <c r="A594" s="7">
        <v>42600</v>
      </c>
      <c r="B594" t="s">
        <v>133</v>
      </c>
      <c r="C594" t="s">
        <v>1062</v>
      </c>
      <c r="D594" t="s">
        <v>1063</v>
      </c>
      <c r="E594" s="1">
        <v>17333.75</v>
      </c>
      <c r="F594"/>
    </row>
    <row r="595" spans="1:6" x14ac:dyDescent="0.25">
      <c r="A595" s="7">
        <v>42604</v>
      </c>
      <c r="B595" t="s">
        <v>1064</v>
      </c>
      <c r="C595" t="s">
        <v>1065</v>
      </c>
      <c r="D595" t="s">
        <v>1066</v>
      </c>
      <c r="E595" s="1">
        <v>1782</v>
      </c>
      <c r="F595"/>
    </row>
    <row r="596" spans="1:6" x14ac:dyDescent="0.25">
      <c r="A596" s="7">
        <v>42604</v>
      </c>
      <c r="B596" t="s">
        <v>133</v>
      </c>
      <c r="C596" t="s">
        <v>1067</v>
      </c>
      <c r="D596" t="s">
        <v>1068</v>
      </c>
      <c r="E596" s="1">
        <v>8947</v>
      </c>
      <c r="F596"/>
    </row>
    <row r="597" spans="1:6" x14ac:dyDescent="0.25">
      <c r="A597" s="7">
        <v>42606</v>
      </c>
      <c r="B597" t="s">
        <v>133</v>
      </c>
      <c r="C597" t="s">
        <v>1069</v>
      </c>
      <c r="D597" t="s">
        <v>1070</v>
      </c>
      <c r="E597" s="1">
        <v>50000</v>
      </c>
      <c r="F597"/>
    </row>
    <row r="598" spans="1:6" x14ac:dyDescent="0.25">
      <c r="A598" s="7">
        <v>42608</v>
      </c>
      <c r="B598" t="s">
        <v>177</v>
      </c>
      <c r="C598" t="s">
        <v>1071</v>
      </c>
      <c r="D598" t="s">
        <v>1072</v>
      </c>
      <c r="E598" s="1">
        <v>1613.5</v>
      </c>
      <c r="F598"/>
    </row>
    <row r="599" spans="1:6" x14ac:dyDescent="0.25">
      <c r="A599" s="7">
        <v>42608</v>
      </c>
      <c r="B599" t="s">
        <v>1047</v>
      </c>
      <c r="C599" t="s">
        <v>1073</v>
      </c>
      <c r="D599" t="s">
        <v>1074</v>
      </c>
      <c r="E599" s="1">
        <v>1241.45</v>
      </c>
      <c r="F599"/>
    </row>
    <row r="600" spans="1:6" x14ac:dyDescent="0.25">
      <c r="A600" s="7">
        <v>42611</v>
      </c>
      <c r="B600" t="s">
        <v>177</v>
      </c>
      <c r="C600" t="s">
        <v>1075</v>
      </c>
      <c r="D600" t="s">
        <v>1076</v>
      </c>
      <c r="E600" s="1">
        <v>20454.849999999999</v>
      </c>
      <c r="F600"/>
    </row>
    <row r="601" spans="1:6" x14ac:dyDescent="0.25">
      <c r="A601" s="7">
        <v>42612</v>
      </c>
      <c r="B601" t="s">
        <v>177</v>
      </c>
      <c r="C601" t="s">
        <v>1077</v>
      </c>
      <c r="D601" t="s">
        <v>1078</v>
      </c>
      <c r="E601" s="1">
        <v>15553.65</v>
      </c>
      <c r="F601"/>
    </row>
    <row r="602" spans="1:6" x14ac:dyDescent="0.25">
      <c r="A602" s="7">
        <v>42612</v>
      </c>
      <c r="B602" t="s">
        <v>177</v>
      </c>
      <c r="C602" t="s">
        <v>1079</v>
      </c>
      <c r="D602" t="s">
        <v>1080</v>
      </c>
      <c r="E602" s="1">
        <v>23445.7</v>
      </c>
      <c r="F602"/>
    </row>
    <row r="603" spans="1:6" x14ac:dyDescent="0.25">
      <c r="A603" s="7">
        <v>42613</v>
      </c>
      <c r="B603" t="s">
        <v>1042</v>
      </c>
      <c r="C603" t="s">
        <v>1081</v>
      </c>
      <c r="D603" t="s">
        <v>1082</v>
      </c>
      <c r="E603" s="1">
        <v>1162.05</v>
      </c>
      <c r="F603"/>
    </row>
    <row r="604" spans="1:6" x14ac:dyDescent="0.25">
      <c r="A604" s="7">
        <v>42613</v>
      </c>
      <c r="B604" t="s">
        <v>1042</v>
      </c>
      <c r="C604" t="s">
        <v>1083</v>
      </c>
      <c r="D604" t="s">
        <v>1084</v>
      </c>
      <c r="E604" s="1">
        <v>1664.65</v>
      </c>
      <c r="F604"/>
    </row>
    <row r="605" spans="1:6" x14ac:dyDescent="0.25">
      <c r="A605" s="7">
        <v>42613</v>
      </c>
      <c r="B605" t="s">
        <v>1042</v>
      </c>
      <c r="C605" t="s">
        <v>469</v>
      </c>
      <c r="D605" t="s">
        <v>1085</v>
      </c>
      <c r="E605" s="1">
        <v>1966.25</v>
      </c>
      <c r="F605"/>
    </row>
    <row r="606" spans="1:6" x14ac:dyDescent="0.25">
      <c r="A606" s="7">
        <v>42613</v>
      </c>
      <c r="B606" t="s">
        <v>1042</v>
      </c>
      <c r="C606" t="s">
        <v>1086</v>
      </c>
      <c r="D606" t="s">
        <v>1087</v>
      </c>
      <c r="E606" s="1">
        <v>680.65</v>
      </c>
      <c r="F606"/>
    </row>
    <row r="607" spans="1:6" x14ac:dyDescent="0.25">
      <c r="A607" s="7">
        <v>42613</v>
      </c>
      <c r="B607" t="s">
        <v>177</v>
      </c>
      <c r="C607" t="s">
        <v>1088</v>
      </c>
      <c r="D607" t="s">
        <v>1089</v>
      </c>
      <c r="E607" s="1">
        <v>29380.65</v>
      </c>
      <c r="F607"/>
    </row>
    <row r="608" spans="1:6" x14ac:dyDescent="0.25">
      <c r="A608" s="7">
        <v>42613</v>
      </c>
      <c r="B608" t="s">
        <v>177</v>
      </c>
      <c r="C608" t="s">
        <v>1090</v>
      </c>
      <c r="D608" t="s">
        <v>1091</v>
      </c>
      <c r="E608" s="1">
        <v>1836</v>
      </c>
      <c r="F608"/>
    </row>
    <row r="609" spans="1:6" x14ac:dyDescent="0.25">
      <c r="A609" s="7">
        <v>42613</v>
      </c>
      <c r="B609" t="s">
        <v>1047</v>
      </c>
      <c r="C609" t="s">
        <v>1092</v>
      </c>
      <c r="D609" t="s">
        <v>1093</v>
      </c>
      <c r="E609" s="1">
        <v>5757.25</v>
      </c>
      <c r="F609"/>
    </row>
    <row r="610" spans="1:6" x14ac:dyDescent="0.25">
      <c r="A610" s="7">
        <v>42613</v>
      </c>
      <c r="B610" t="s">
        <v>463</v>
      </c>
      <c r="C610" t="s">
        <v>1094</v>
      </c>
      <c r="D610" t="s">
        <v>1095</v>
      </c>
      <c r="E610" s="1">
        <v>4320</v>
      </c>
      <c r="F610"/>
    </row>
    <row r="611" spans="1:6" x14ac:dyDescent="0.25">
      <c r="A611" s="7">
        <v>42614</v>
      </c>
      <c r="B611" t="s">
        <v>95</v>
      </c>
      <c r="C611" t="s">
        <v>1096</v>
      </c>
      <c r="D611" t="s">
        <v>1097</v>
      </c>
      <c r="E611" s="1">
        <v>47000</v>
      </c>
      <c r="F611"/>
    </row>
    <row r="612" spans="1:6" x14ac:dyDescent="0.25">
      <c r="A612" s="7">
        <v>42617</v>
      </c>
      <c r="B612" t="s">
        <v>1098</v>
      </c>
      <c r="C612" t="s">
        <v>1099</v>
      </c>
      <c r="D612" t="s">
        <v>1100</v>
      </c>
      <c r="E612" s="1">
        <v>365.3</v>
      </c>
      <c r="F612"/>
    </row>
    <row r="613" spans="1:6" x14ac:dyDescent="0.25">
      <c r="A613" s="7">
        <v>42618</v>
      </c>
      <c r="B613" t="s">
        <v>95</v>
      </c>
      <c r="C613" t="s">
        <v>1101</v>
      </c>
      <c r="D613" t="s">
        <v>1102</v>
      </c>
      <c r="E613" s="1">
        <v>10834.25</v>
      </c>
      <c r="F613"/>
    </row>
    <row r="614" spans="1:6" x14ac:dyDescent="0.25">
      <c r="A614" s="7">
        <v>42619</v>
      </c>
      <c r="B614" t="s">
        <v>95</v>
      </c>
      <c r="C614" t="s">
        <v>1103</v>
      </c>
      <c r="D614" t="s">
        <v>317</v>
      </c>
      <c r="E614" s="1">
        <v>291.60000000000002</v>
      </c>
      <c r="F614"/>
    </row>
    <row r="615" spans="1:6" x14ac:dyDescent="0.25">
      <c r="A615" s="7">
        <v>42619</v>
      </c>
      <c r="B615" t="s">
        <v>1104</v>
      </c>
      <c r="C615" t="s">
        <v>1105</v>
      </c>
      <c r="D615" t="s">
        <v>1106</v>
      </c>
      <c r="E615" s="1">
        <v>18400</v>
      </c>
      <c r="F615"/>
    </row>
    <row r="616" spans="1:6" x14ac:dyDescent="0.25">
      <c r="A616" s="7">
        <v>42622</v>
      </c>
      <c r="B616" t="s">
        <v>1104</v>
      </c>
      <c r="C616" t="s">
        <v>1107</v>
      </c>
      <c r="D616" t="s">
        <v>1108</v>
      </c>
      <c r="E616" s="1">
        <v>94444.45</v>
      </c>
      <c r="F616"/>
    </row>
    <row r="617" spans="1:6" x14ac:dyDescent="0.25">
      <c r="A617" s="7">
        <v>42628</v>
      </c>
      <c r="B617" t="s">
        <v>95</v>
      </c>
      <c r="C617" t="s">
        <v>1109</v>
      </c>
      <c r="D617" t="s">
        <v>1110</v>
      </c>
      <c r="E617" s="1">
        <v>234</v>
      </c>
      <c r="F617"/>
    </row>
    <row r="618" spans="1:6" x14ac:dyDescent="0.25">
      <c r="A618" s="7">
        <v>42628</v>
      </c>
      <c r="B618" t="s">
        <v>95</v>
      </c>
      <c r="C618" t="s">
        <v>1111</v>
      </c>
      <c r="D618" t="s">
        <v>1112</v>
      </c>
      <c r="E618" s="1">
        <v>150</v>
      </c>
      <c r="F618"/>
    </row>
    <row r="619" spans="1:6" x14ac:dyDescent="0.25">
      <c r="A619" s="7">
        <v>42629</v>
      </c>
      <c r="B619" t="s">
        <v>95</v>
      </c>
      <c r="C619" t="s">
        <v>1113</v>
      </c>
      <c r="D619" t="s">
        <v>1114</v>
      </c>
      <c r="E619" s="1">
        <v>216</v>
      </c>
      <c r="F619"/>
    </row>
    <row r="620" spans="1:6" x14ac:dyDescent="0.25">
      <c r="A620" s="7">
        <v>42629</v>
      </c>
      <c r="B620" t="s">
        <v>275</v>
      </c>
      <c r="C620" t="s">
        <v>1115</v>
      </c>
      <c r="D620" t="s">
        <v>1116</v>
      </c>
      <c r="E620" s="1">
        <v>40535.699999999997</v>
      </c>
      <c r="F620"/>
    </row>
    <row r="621" spans="1:6" x14ac:dyDescent="0.25">
      <c r="A621" s="7">
        <v>42630</v>
      </c>
      <c r="B621" t="s">
        <v>95</v>
      </c>
      <c r="C621" t="s">
        <v>1117</v>
      </c>
      <c r="D621" t="s">
        <v>1118</v>
      </c>
      <c r="E621" s="1">
        <v>53.6</v>
      </c>
      <c r="F621"/>
    </row>
    <row r="622" spans="1:6" x14ac:dyDescent="0.25">
      <c r="A622" s="7">
        <v>42630</v>
      </c>
      <c r="B622" t="s">
        <v>95</v>
      </c>
      <c r="C622" t="s">
        <v>1119</v>
      </c>
      <c r="D622" t="s">
        <v>1120</v>
      </c>
      <c r="E622" s="1">
        <v>31.7</v>
      </c>
      <c r="F622"/>
    </row>
    <row r="623" spans="1:6" x14ac:dyDescent="0.25">
      <c r="A623" s="7">
        <v>42630</v>
      </c>
      <c r="B623" t="s">
        <v>95</v>
      </c>
      <c r="C623" t="s">
        <v>1121</v>
      </c>
      <c r="D623" t="s">
        <v>1122</v>
      </c>
      <c r="E623" s="1">
        <v>54.05</v>
      </c>
      <c r="F623"/>
    </row>
    <row r="624" spans="1:6" x14ac:dyDescent="0.25">
      <c r="A624" s="7">
        <v>42630</v>
      </c>
      <c r="B624" t="s">
        <v>95</v>
      </c>
      <c r="C624" t="s">
        <v>1123</v>
      </c>
      <c r="D624" t="s">
        <v>1124</v>
      </c>
      <c r="E624" s="1">
        <v>13.75</v>
      </c>
      <c r="F624"/>
    </row>
    <row r="625" spans="1:6" x14ac:dyDescent="0.25">
      <c r="A625" s="7">
        <v>42630</v>
      </c>
      <c r="B625" t="s">
        <v>95</v>
      </c>
      <c r="C625" t="s">
        <v>1125</v>
      </c>
      <c r="D625" t="s">
        <v>1126</v>
      </c>
      <c r="E625" s="1">
        <v>18.850000000000001</v>
      </c>
      <c r="F625"/>
    </row>
    <row r="626" spans="1:6" x14ac:dyDescent="0.25">
      <c r="A626" s="7">
        <v>42630</v>
      </c>
      <c r="B626" t="s">
        <v>95</v>
      </c>
      <c r="C626" t="s">
        <v>1127</v>
      </c>
      <c r="D626" t="s">
        <v>1128</v>
      </c>
      <c r="E626" s="1">
        <v>19.899999999999999</v>
      </c>
      <c r="F626"/>
    </row>
    <row r="627" spans="1:6" x14ac:dyDescent="0.25">
      <c r="A627" s="7">
        <v>42630</v>
      </c>
      <c r="B627" t="s">
        <v>95</v>
      </c>
      <c r="C627" t="s">
        <v>1129</v>
      </c>
      <c r="D627" t="s">
        <v>1130</v>
      </c>
      <c r="E627" s="1">
        <v>17.350000000000001</v>
      </c>
      <c r="F627"/>
    </row>
    <row r="628" spans="1:6" x14ac:dyDescent="0.25">
      <c r="A628" s="7">
        <v>42630</v>
      </c>
      <c r="B628" t="s">
        <v>95</v>
      </c>
      <c r="C628" t="s">
        <v>273</v>
      </c>
      <c r="D628" t="s">
        <v>1131</v>
      </c>
      <c r="E628" s="1">
        <v>19.100000000000001</v>
      </c>
      <c r="F628"/>
    </row>
    <row r="629" spans="1:6" x14ac:dyDescent="0.25">
      <c r="A629" s="7">
        <v>42630</v>
      </c>
      <c r="B629" t="s">
        <v>95</v>
      </c>
      <c r="C629" t="s">
        <v>1132</v>
      </c>
      <c r="D629" t="s">
        <v>1133</v>
      </c>
      <c r="E629" s="1">
        <v>27.1</v>
      </c>
      <c r="F629"/>
    </row>
    <row r="630" spans="1:6" x14ac:dyDescent="0.25">
      <c r="A630" s="7">
        <v>42630</v>
      </c>
      <c r="B630" t="s">
        <v>95</v>
      </c>
      <c r="C630" t="s">
        <v>1134</v>
      </c>
      <c r="D630" t="s">
        <v>1135</v>
      </c>
      <c r="E630" s="1">
        <v>28.75</v>
      </c>
      <c r="F630"/>
    </row>
    <row r="631" spans="1:6" x14ac:dyDescent="0.25">
      <c r="A631" s="7">
        <v>42630</v>
      </c>
      <c r="B631" t="s">
        <v>95</v>
      </c>
      <c r="C631" t="s">
        <v>1136</v>
      </c>
      <c r="D631" t="s">
        <v>1137</v>
      </c>
      <c r="E631" s="1">
        <v>24</v>
      </c>
      <c r="F631"/>
    </row>
    <row r="632" spans="1:6" x14ac:dyDescent="0.25">
      <c r="A632" s="7">
        <v>42630</v>
      </c>
      <c r="B632" t="s">
        <v>95</v>
      </c>
      <c r="C632" t="s">
        <v>1138</v>
      </c>
      <c r="D632" t="s">
        <v>1139</v>
      </c>
      <c r="E632" s="1">
        <v>728.7</v>
      </c>
      <c r="F632"/>
    </row>
    <row r="633" spans="1:6" x14ac:dyDescent="0.25">
      <c r="A633" s="7">
        <v>42639</v>
      </c>
      <c r="B633" t="s">
        <v>485</v>
      </c>
      <c r="C633" t="s">
        <v>1140</v>
      </c>
      <c r="D633" t="s">
        <v>1141</v>
      </c>
      <c r="E633" s="1">
        <v>23859.35</v>
      </c>
      <c r="F633"/>
    </row>
    <row r="634" spans="1:6" x14ac:dyDescent="0.25">
      <c r="A634" s="7">
        <v>42641</v>
      </c>
      <c r="B634" t="s">
        <v>1098</v>
      </c>
      <c r="C634" t="s">
        <v>1142</v>
      </c>
      <c r="D634" t="s">
        <v>1143</v>
      </c>
      <c r="E634" s="1">
        <v>79</v>
      </c>
      <c r="F634"/>
    </row>
    <row r="635" spans="1:6" x14ac:dyDescent="0.25">
      <c r="A635" s="7">
        <v>42641</v>
      </c>
      <c r="B635" t="s">
        <v>1098</v>
      </c>
      <c r="C635" t="s">
        <v>1144</v>
      </c>
      <c r="D635" t="s">
        <v>1145</v>
      </c>
      <c r="E635" s="1">
        <v>3240</v>
      </c>
      <c r="F635"/>
    </row>
    <row r="636" spans="1:6" x14ac:dyDescent="0.25">
      <c r="A636" s="7">
        <v>42641</v>
      </c>
      <c r="B636" t="s">
        <v>1098</v>
      </c>
      <c r="C636" t="s">
        <v>1146</v>
      </c>
      <c r="D636" t="s">
        <v>1147</v>
      </c>
      <c r="E636" s="1">
        <v>5184</v>
      </c>
      <c r="F636"/>
    </row>
    <row r="637" spans="1:6" x14ac:dyDescent="0.25">
      <c r="A637" s="7">
        <v>42642</v>
      </c>
      <c r="B637" t="s">
        <v>1098</v>
      </c>
      <c r="C637" t="s">
        <v>1148</v>
      </c>
      <c r="D637" t="s">
        <v>1149</v>
      </c>
      <c r="E637" s="1">
        <v>24864</v>
      </c>
      <c r="F637"/>
    </row>
    <row r="638" spans="1:6" x14ac:dyDescent="0.25">
      <c r="A638" s="7">
        <v>42643</v>
      </c>
      <c r="B638" t="s">
        <v>1150</v>
      </c>
      <c r="C638" t="s">
        <v>1151</v>
      </c>
      <c r="D638" t="s">
        <v>1152</v>
      </c>
      <c r="E638" s="1">
        <v>25455</v>
      </c>
      <c r="F638"/>
    </row>
    <row r="639" spans="1:6" x14ac:dyDescent="0.25">
      <c r="A639" s="7">
        <v>42643</v>
      </c>
      <c r="B639" t="s">
        <v>523</v>
      </c>
      <c r="C639" t="s">
        <v>1153</v>
      </c>
      <c r="D639" t="s">
        <v>1154</v>
      </c>
      <c r="E639" s="1">
        <v>3255.15</v>
      </c>
      <c r="F639"/>
    </row>
    <row r="640" spans="1:6" x14ac:dyDescent="0.25">
      <c r="A640" s="7">
        <v>42643</v>
      </c>
      <c r="B640" t="s">
        <v>523</v>
      </c>
      <c r="C640" t="s">
        <v>1153</v>
      </c>
      <c r="D640" t="s">
        <v>1155</v>
      </c>
      <c r="E640" s="1">
        <v>1390.9</v>
      </c>
      <c r="F640"/>
    </row>
    <row r="641" spans="1:6" x14ac:dyDescent="0.25">
      <c r="A641" s="7">
        <v>42643</v>
      </c>
      <c r="B641" t="s">
        <v>1098</v>
      </c>
      <c r="C641" t="s">
        <v>1156</v>
      </c>
      <c r="D641" t="s">
        <v>1157</v>
      </c>
      <c r="E641" s="1">
        <v>750</v>
      </c>
      <c r="F641"/>
    </row>
    <row r="642" spans="1:6" x14ac:dyDescent="0.25">
      <c r="A642" s="7">
        <v>42643</v>
      </c>
      <c r="B642" t="s">
        <v>1098</v>
      </c>
      <c r="C642" t="s">
        <v>1158</v>
      </c>
      <c r="D642" t="s">
        <v>1159</v>
      </c>
      <c r="E642" s="1">
        <v>477.25</v>
      </c>
      <c r="F642"/>
    </row>
    <row r="643" spans="1:6" x14ac:dyDescent="0.25">
      <c r="A643" s="7">
        <v>42643</v>
      </c>
      <c r="B643" t="s">
        <v>1098</v>
      </c>
      <c r="C643" t="s">
        <v>1160</v>
      </c>
      <c r="D643" t="s">
        <v>1161</v>
      </c>
      <c r="E643" s="1">
        <v>1314.25</v>
      </c>
      <c r="F643"/>
    </row>
    <row r="644" spans="1:6" x14ac:dyDescent="0.25">
      <c r="A644" s="7">
        <v>42643</v>
      </c>
      <c r="B644" t="s">
        <v>485</v>
      </c>
      <c r="C644" t="s">
        <v>1162</v>
      </c>
      <c r="D644" t="s">
        <v>1163</v>
      </c>
      <c r="E644" s="1">
        <v>4320</v>
      </c>
      <c r="F644"/>
    </row>
    <row r="645" spans="1:6" x14ac:dyDescent="0.25">
      <c r="A645" s="7">
        <v>42643</v>
      </c>
      <c r="B645" t="s">
        <v>1164</v>
      </c>
      <c r="C645" t="s">
        <v>1165</v>
      </c>
      <c r="D645" t="s">
        <v>1166</v>
      </c>
      <c r="E645" s="1">
        <v>34182</v>
      </c>
      <c r="F645"/>
    </row>
    <row r="646" spans="1:6" x14ac:dyDescent="0.25">
      <c r="A646" s="7">
        <v>42644</v>
      </c>
      <c r="B646" t="s">
        <v>1167</v>
      </c>
      <c r="C646" t="s">
        <v>1168</v>
      </c>
      <c r="D646" t="s">
        <v>1169</v>
      </c>
      <c r="E646" s="1">
        <v>985.4</v>
      </c>
      <c r="F646"/>
    </row>
    <row r="647" spans="1:6" x14ac:dyDescent="0.25">
      <c r="A647" s="7">
        <v>42644</v>
      </c>
      <c r="B647" t="s">
        <v>1167</v>
      </c>
      <c r="C647" t="s">
        <v>1170</v>
      </c>
      <c r="D647" t="s">
        <v>1171</v>
      </c>
      <c r="E647" s="1">
        <v>190</v>
      </c>
      <c r="F647"/>
    </row>
    <row r="648" spans="1:6" x14ac:dyDescent="0.25">
      <c r="A648" s="7">
        <v>42646</v>
      </c>
      <c r="B648" t="s">
        <v>1167</v>
      </c>
      <c r="C648" t="s">
        <v>1172</v>
      </c>
      <c r="D648" t="s">
        <v>1173</v>
      </c>
      <c r="E648" s="1">
        <v>175</v>
      </c>
      <c r="F648"/>
    </row>
    <row r="649" spans="1:6" x14ac:dyDescent="0.25">
      <c r="A649" s="7">
        <v>42646</v>
      </c>
      <c r="B649" t="s">
        <v>1167</v>
      </c>
      <c r="C649" t="s">
        <v>1174</v>
      </c>
      <c r="D649" t="s">
        <v>1175</v>
      </c>
      <c r="E649" s="1">
        <v>2970</v>
      </c>
      <c r="F649"/>
    </row>
    <row r="650" spans="1:6" x14ac:dyDescent="0.25">
      <c r="A650" s="7">
        <v>42646</v>
      </c>
      <c r="B650" t="s">
        <v>1167</v>
      </c>
      <c r="C650" t="s">
        <v>1176</v>
      </c>
      <c r="D650" t="s">
        <v>1177</v>
      </c>
      <c r="E650" s="1">
        <v>13000</v>
      </c>
      <c r="F650"/>
    </row>
    <row r="651" spans="1:6" x14ac:dyDescent="0.25">
      <c r="A651" s="7">
        <v>42647</v>
      </c>
      <c r="B651" t="s">
        <v>1167</v>
      </c>
      <c r="C651" t="s">
        <v>1178</v>
      </c>
      <c r="D651" t="s">
        <v>1179</v>
      </c>
      <c r="E651" s="1">
        <v>2430</v>
      </c>
      <c r="F651"/>
    </row>
    <row r="652" spans="1:6" x14ac:dyDescent="0.25">
      <c r="A652" s="7">
        <v>42649</v>
      </c>
      <c r="B652" t="s">
        <v>1167</v>
      </c>
      <c r="C652" t="s">
        <v>1180</v>
      </c>
      <c r="D652" t="s">
        <v>1181</v>
      </c>
      <c r="E652" s="1">
        <v>23852</v>
      </c>
      <c r="F652"/>
    </row>
    <row r="653" spans="1:6" x14ac:dyDescent="0.25">
      <c r="A653" s="7">
        <v>42649</v>
      </c>
      <c r="B653" t="s">
        <v>1167</v>
      </c>
      <c r="C653" t="s">
        <v>1182</v>
      </c>
      <c r="D653" t="s">
        <v>1183</v>
      </c>
      <c r="E653" s="1">
        <v>4320</v>
      </c>
      <c r="F653"/>
    </row>
    <row r="654" spans="1:6" x14ac:dyDescent="0.25">
      <c r="A654" s="7">
        <v>42654</v>
      </c>
      <c r="B654" t="s">
        <v>1167</v>
      </c>
      <c r="C654" t="s">
        <v>1184</v>
      </c>
      <c r="D654" t="s">
        <v>1185</v>
      </c>
      <c r="E654" s="1">
        <v>1500</v>
      </c>
      <c r="F654"/>
    </row>
    <row r="655" spans="1:6" x14ac:dyDescent="0.25">
      <c r="A655" s="7">
        <v>42655</v>
      </c>
      <c r="B655" t="s">
        <v>1167</v>
      </c>
      <c r="C655" t="s">
        <v>1186</v>
      </c>
      <c r="D655" t="s">
        <v>1187</v>
      </c>
      <c r="E655" s="1">
        <v>55873.7</v>
      </c>
      <c r="F655"/>
    </row>
    <row r="656" spans="1:6" x14ac:dyDescent="0.25">
      <c r="A656" s="7">
        <v>42657</v>
      </c>
      <c r="B656" t="s">
        <v>180</v>
      </c>
      <c r="C656" t="s">
        <v>1188</v>
      </c>
      <c r="D656" t="s">
        <v>644</v>
      </c>
      <c r="E656" s="1">
        <v>82080</v>
      </c>
      <c r="F656"/>
    </row>
    <row r="657" spans="1:6" x14ac:dyDescent="0.25">
      <c r="A657" s="7">
        <v>42657</v>
      </c>
      <c r="B657" t="s">
        <v>403</v>
      </c>
      <c r="C657" t="s">
        <v>1189</v>
      </c>
      <c r="D657" t="s">
        <v>1190</v>
      </c>
      <c r="E657" s="1">
        <v>195186</v>
      </c>
      <c r="F657"/>
    </row>
    <row r="658" spans="1:6" x14ac:dyDescent="0.25">
      <c r="A658" s="7">
        <v>42661</v>
      </c>
      <c r="B658" t="s">
        <v>1167</v>
      </c>
      <c r="C658" t="s">
        <v>1191</v>
      </c>
      <c r="D658" t="s">
        <v>1192</v>
      </c>
      <c r="E658" s="1">
        <v>852.9</v>
      </c>
      <c r="F658"/>
    </row>
    <row r="659" spans="1:6" x14ac:dyDescent="0.25">
      <c r="A659" s="7">
        <v>42661</v>
      </c>
      <c r="B659" t="s">
        <v>494</v>
      </c>
      <c r="C659" t="s">
        <v>1193</v>
      </c>
      <c r="D659" t="s">
        <v>1194</v>
      </c>
      <c r="E659" s="1">
        <v>25400</v>
      </c>
      <c r="F659"/>
    </row>
    <row r="660" spans="1:6" x14ac:dyDescent="0.25">
      <c r="A660" s="7">
        <v>42662</v>
      </c>
      <c r="B660" t="s">
        <v>1167</v>
      </c>
      <c r="C660" t="s">
        <v>1195</v>
      </c>
      <c r="D660" t="s">
        <v>1196</v>
      </c>
      <c r="E660" s="1">
        <v>17281.650000000001</v>
      </c>
      <c r="F660"/>
    </row>
    <row r="661" spans="1:6" x14ac:dyDescent="0.25">
      <c r="A661" s="7">
        <v>42662</v>
      </c>
      <c r="B661" t="s">
        <v>1167</v>
      </c>
      <c r="C661" t="s">
        <v>1197</v>
      </c>
      <c r="D661" t="s">
        <v>1198</v>
      </c>
      <c r="E661" s="1">
        <v>24.65</v>
      </c>
      <c r="F661"/>
    </row>
    <row r="662" spans="1:6" x14ac:dyDescent="0.25">
      <c r="A662" s="7">
        <v>42662</v>
      </c>
      <c r="B662" t="s">
        <v>1167</v>
      </c>
      <c r="C662" t="s">
        <v>1199</v>
      </c>
      <c r="D662" t="s">
        <v>1200</v>
      </c>
      <c r="E662" s="1">
        <v>25.2</v>
      </c>
      <c r="F662"/>
    </row>
    <row r="663" spans="1:6" x14ac:dyDescent="0.25">
      <c r="A663" s="7">
        <v>42662</v>
      </c>
      <c r="B663" t="s">
        <v>1167</v>
      </c>
      <c r="C663" t="s">
        <v>1201</v>
      </c>
      <c r="D663" t="s">
        <v>1202</v>
      </c>
      <c r="E663" s="1">
        <v>25.05</v>
      </c>
      <c r="F663"/>
    </row>
    <row r="664" spans="1:6" x14ac:dyDescent="0.25">
      <c r="A664" s="7">
        <v>42662</v>
      </c>
      <c r="B664" t="s">
        <v>1167</v>
      </c>
      <c r="C664" t="s">
        <v>1203</v>
      </c>
      <c r="D664" t="s">
        <v>1204</v>
      </c>
      <c r="E664" s="1">
        <v>22.35</v>
      </c>
      <c r="F664"/>
    </row>
    <row r="665" spans="1:6" x14ac:dyDescent="0.25">
      <c r="A665" s="7">
        <v>42662</v>
      </c>
      <c r="B665" t="s">
        <v>1167</v>
      </c>
      <c r="C665" t="s">
        <v>1205</v>
      </c>
      <c r="D665" t="s">
        <v>1206</v>
      </c>
      <c r="E665" s="1">
        <v>23.65</v>
      </c>
      <c r="F665"/>
    </row>
    <row r="666" spans="1:6" x14ac:dyDescent="0.25">
      <c r="A666" s="7">
        <v>42662</v>
      </c>
      <c r="B666" t="s">
        <v>1167</v>
      </c>
      <c r="C666" t="s">
        <v>1207</v>
      </c>
      <c r="D666" t="s">
        <v>1208</v>
      </c>
      <c r="E666" s="1">
        <v>22.95</v>
      </c>
      <c r="F666"/>
    </row>
    <row r="667" spans="1:6" x14ac:dyDescent="0.25">
      <c r="A667" s="7">
        <v>42662</v>
      </c>
      <c r="B667" t="s">
        <v>1167</v>
      </c>
      <c r="C667" t="s">
        <v>1209</v>
      </c>
      <c r="D667" t="s">
        <v>1210</v>
      </c>
      <c r="E667" s="1">
        <v>31</v>
      </c>
      <c r="F667"/>
    </row>
    <row r="668" spans="1:6" x14ac:dyDescent="0.25">
      <c r="A668" s="7">
        <v>42662</v>
      </c>
      <c r="B668" t="s">
        <v>1167</v>
      </c>
      <c r="C668" t="s">
        <v>1211</v>
      </c>
      <c r="D668" t="s">
        <v>1212</v>
      </c>
      <c r="E668" s="1">
        <v>19.100000000000001</v>
      </c>
      <c r="F668"/>
    </row>
    <row r="669" spans="1:6" x14ac:dyDescent="0.25">
      <c r="A669" s="7">
        <v>42662</v>
      </c>
      <c r="B669" t="s">
        <v>1167</v>
      </c>
      <c r="C669" t="s">
        <v>1213</v>
      </c>
      <c r="D669" t="s">
        <v>1214</v>
      </c>
      <c r="E669" s="1">
        <v>19.55</v>
      </c>
      <c r="F669"/>
    </row>
    <row r="670" spans="1:6" x14ac:dyDescent="0.25">
      <c r="A670" s="7">
        <v>42662</v>
      </c>
      <c r="B670" t="s">
        <v>1167</v>
      </c>
      <c r="C670" t="s">
        <v>1215</v>
      </c>
      <c r="D670" t="s">
        <v>1216</v>
      </c>
      <c r="E670" s="1">
        <v>28.2</v>
      </c>
      <c r="F670"/>
    </row>
    <row r="671" spans="1:6" x14ac:dyDescent="0.25">
      <c r="A671" s="7">
        <v>42662</v>
      </c>
      <c r="B671" t="s">
        <v>1167</v>
      </c>
      <c r="C671" t="s">
        <v>1217</v>
      </c>
      <c r="D671" t="s">
        <v>1218</v>
      </c>
      <c r="E671" s="1">
        <v>17.899999999999999</v>
      </c>
      <c r="F671"/>
    </row>
    <row r="672" spans="1:6" x14ac:dyDescent="0.25">
      <c r="A672" s="7">
        <v>42664</v>
      </c>
      <c r="B672" t="s">
        <v>1167</v>
      </c>
      <c r="C672" t="s">
        <v>1219</v>
      </c>
      <c r="D672" t="s">
        <v>1220</v>
      </c>
      <c r="E672" s="1">
        <v>4409.7</v>
      </c>
      <c r="F672"/>
    </row>
    <row r="673" spans="1:6" x14ac:dyDescent="0.25">
      <c r="A673" s="7">
        <v>42664</v>
      </c>
      <c r="B673" t="s">
        <v>494</v>
      </c>
      <c r="C673" t="s">
        <v>1221</v>
      </c>
      <c r="D673" t="s">
        <v>1222</v>
      </c>
      <c r="E673" s="1">
        <v>1296</v>
      </c>
      <c r="F673"/>
    </row>
    <row r="674" spans="1:6" x14ac:dyDescent="0.25">
      <c r="A674" s="7">
        <v>42664</v>
      </c>
      <c r="B674" t="s">
        <v>494</v>
      </c>
      <c r="C674" t="s">
        <v>1223</v>
      </c>
      <c r="D674" t="s">
        <v>1224</v>
      </c>
      <c r="E674" s="1">
        <v>11041.4</v>
      </c>
      <c r="F674"/>
    </row>
    <row r="675" spans="1:6" x14ac:dyDescent="0.25">
      <c r="A675" s="7">
        <v>42667</v>
      </c>
      <c r="B675" t="s">
        <v>494</v>
      </c>
      <c r="C675" t="s">
        <v>1225</v>
      </c>
      <c r="D675" t="s">
        <v>1226</v>
      </c>
      <c r="E675" s="1">
        <v>4000</v>
      </c>
      <c r="F675"/>
    </row>
    <row r="676" spans="1:6" x14ac:dyDescent="0.25">
      <c r="A676" s="7">
        <v>42668</v>
      </c>
      <c r="B676" t="s">
        <v>494</v>
      </c>
      <c r="C676" t="s">
        <v>1227</v>
      </c>
      <c r="D676" t="s">
        <v>1228</v>
      </c>
      <c r="E676" s="1">
        <v>905.05</v>
      </c>
      <c r="F676"/>
    </row>
    <row r="677" spans="1:6" x14ac:dyDescent="0.25">
      <c r="A677" s="7">
        <v>42669</v>
      </c>
      <c r="B677" t="s">
        <v>494</v>
      </c>
      <c r="C677" t="s">
        <v>1229</v>
      </c>
      <c r="D677" t="s">
        <v>1230</v>
      </c>
      <c r="E677" s="1">
        <v>93.9</v>
      </c>
      <c r="F677"/>
    </row>
    <row r="678" spans="1:6" x14ac:dyDescent="0.25">
      <c r="A678" s="7">
        <v>42669</v>
      </c>
      <c r="B678" t="s">
        <v>494</v>
      </c>
      <c r="C678" t="s">
        <v>1231</v>
      </c>
      <c r="D678" t="s">
        <v>1232</v>
      </c>
      <c r="E678" s="1">
        <v>700</v>
      </c>
      <c r="F678"/>
    </row>
    <row r="679" spans="1:6" x14ac:dyDescent="0.25">
      <c r="A679" s="7">
        <v>42669</v>
      </c>
      <c r="B679" t="s">
        <v>494</v>
      </c>
      <c r="C679" t="s">
        <v>1233</v>
      </c>
      <c r="D679" t="s">
        <v>1234</v>
      </c>
      <c r="E679" s="1">
        <v>29.9</v>
      </c>
      <c r="F679"/>
    </row>
    <row r="680" spans="1:6" x14ac:dyDescent="0.25">
      <c r="A680" s="7">
        <v>42669</v>
      </c>
      <c r="B680" t="s">
        <v>494</v>
      </c>
      <c r="C680" t="s">
        <v>1235</v>
      </c>
      <c r="D680" t="s">
        <v>1236</v>
      </c>
      <c r="E680" s="1">
        <v>24.45</v>
      </c>
      <c r="F680"/>
    </row>
    <row r="681" spans="1:6" x14ac:dyDescent="0.25">
      <c r="A681" s="7">
        <v>42669</v>
      </c>
      <c r="B681" t="s">
        <v>494</v>
      </c>
      <c r="C681" t="s">
        <v>1237</v>
      </c>
      <c r="D681" t="s">
        <v>1238</v>
      </c>
      <c r="E681" s="1">
        <v>23.15</v>
      </c>
      <c r="F681"/>
    </row>
    <row r="682" spans="1:6" x14ac:dyDescent="0.25">
      <c r="A682" s="7">
        <v>42669</v>
      </c>
      <c r="B682" t="s">
        <v>494</v>
      </c>
      <c r="C682" t="s">
        <v>1239</v>
      </c>
      <c r="D682" t="s">
        <v>1240</v>
      </c>
      <c r="E682" s="1">
        <v>23.65</v>
      </c>
      <c r="F682"/>
    </row>
    <row r="683" spans="1:6" x14ac:dyDescent="0.25">
      <c r="A683" s="7">
        <v>42669</v>
      </c>
      <c r="B683" t="s">
        <v>494</v>
      </c>
      <c r="C683" t="s">
        <v>1241</v>
      </c>
      <c r="D683" t="s">
        <v>1242</v>
      </c>
      <c r="E683" s="1">
        <v>23.65</v>
      </c>
      <c r="F683"/>
    </row>
    <row r="684" spans="1:6" x14ac:dyDescent="0.25">
      <c r="A684" s="7">
        <v>42669</v>
      </c>
      <c r="B684" t="s">
        <v>494</v>
      </c>
      <c r="C684" t="s">
        <v>1243</v>
      </c>
      <c r="D684" t="s">
        <v>1244</v>
      </c>
      <c r="E684" s="1">
        <v>28.45</v>
      </c>
      <c r="F684"/>
    </row>
    <row r="685" spans="1:6" x14ac:dyDescent="0.25">
      <c r="A685" s="7">
        <v>42669</v>
      </c>
      <c r="B685" t="s">
        <v>494</v>
      </c>
      <c r="C685" t="s">
        <v>1245</v>
      </c>
      <c r="D685" t="s">
        <v>1246</v>
      </c>
      <c r="E685" s="1">
        <v>35.25</v>
      </c>
      <c r="F685"/>
    </row>
    <row r="686" spans="1:6" x14ac:dyDescent="0.25">
      <c r="A686" s="7">
        <v>42669</v>
      </c>
      <c r="B686" t="s">
        <v>494</v>
      </c>
      <c r="C686" t="s">
        <v>1247</v>
      </c>
      <c r="D686" t="s">
        <v>1248</v>
      </c>
      <c r="E686" s="1">
        <v>88.1</v>
      </c>
      <c r="F686"/>
    </row>
    <row r="687" spans="1:6" x14ac:dyDescent="0.25">
      <c r="A687" s="7">
        <v>42669</v>
      </c>
      <c r="B687" t="s">
        <v>494</v>
      </c>
      <c r="C687" t="s">
        <v>1249</v>
      </c>
      <c r="D687" t="s">
        <v>1250</v>
      </c>
      <c r="E687" s="1">
        <v>42.1</v>
      </c>
      <c r="F687"/>
    </row>
    <row r="688" spans="1:6" x14ac:dyDescent="0.25">
      <c r="A688" s="7">
        <v>42669</v>
      </c>
      <c r="B688" t="s">
        <v>494</v>
      </c>
      <c r="C688" t="s">
        <v>1251</v>
      </c>
      <c r="D688" t="s">
        <v>1252</v>
      </c>
      <c r="E688" s="1">
        <v>45.3</v>
      </c>
      <c r="F688"/>
    </row>
    <row r="689" spans="1:6" x14ac:dyDescent="0.25">
      <c r="A689" s="7">
        <v>42669</v>
      </c>
      <c r="B689" t="s">
        <v>494</v>
      </c>
      <c r="C689" t="s">
        <v>1253</v>
      </c>
      <c r="D689" t="s">
        <v>1254</v>
      </c>
      <c r="E689" s="1">
        <v>35.700000000000003</v>
      </c>
      <c r="F689"/>
    </row>
    <row r="690" spans="1:6" x14ac:dyDescent="0.25">
      <c r="A690" s="7">
        <v>42669</v>
      </c>
      <c r="B690" t="s">
        <v>494</v>
      </c>
      <c r="C690" t="s">
        <v>1255</v>
      </c>
      <c r="D690" t="s">
        <v>1256</v>
      </c>
      <c r="E690" s="1">
        <v>52.3</v>
      </c>
      <c r="F690"/>
    </row>
    <row r="691" spans="1:6" x14ac:dyDescent="0.25">
      <c r="A691" s="7">
        <v>42669</v>
      </c>
      <c r="B691" t="s">
        <v>494</v>
      </c>
      <c r="C691" t="s">
        <v>1257</v>
      </c>
      <c r="D691" t="s">
        <v>1258</v>
      </c>
      <c r="E691" s="1">
        <v>24.9</v>
      </c>
      <c r="F691"/>
    </row>
    <row r="692" spans="1:6" x14ac:dyDescent="0.25">
      <c r="A692" s="7">
        <v>42669</v>
      </c>
      <c r="B692" t="s">
        <v>494</v>
      </c>
      <c r="C692" t="s">
        <v>1259</v>
      </c>
      <c r="D692" t="s">
        <v>1260</v>
      </c>
      <c r="E692" s="1">
        <v>26.2</v>
      </c>
      <c r="F692"/>
    </row>
    <row r="693" spans="1:6" x14ac:dyDescent="0.25">
      <c r="A693" s="7">
        <v>42669</v>
      </c>
      <c r="B693" t="s">
        <v>494</v>
      </c>
      <c r="C693" t="s">
        <v>1261</v>
      </c>
      <c r="D693" t="s">
        <v>1262</v>
      </c>
      <c r="E693" s="1">
        <v>25.1</v>
      </c>
      <c r="F693"/>
    </row>
    <row r="694" spans="1:6" x14ac:dyDescent="0.25">
      <c r="A694" s="7">
        <v>42669</v>
      </c>
      <c r="B694" t="s">
        <v>494</v>
      </c>
      <c r="C694" t="s">
        <v>1263</v>
      </c>
      <c r="D694" t="s">
        <v>1264</v>
      </c>
      <c r="E694" s="1">
        <v>130.05000000000001</v>
      </c>
      <c r="F694"/>
    </row>
    <row r="695" spans="1:6" x14ac:dyDescent="0.25">
      <c r="A695" s="7">
        <v>42669</v>
      </c>
      <c r="B695" t="s">
        <v>494</v>
      </c>
      <c r="C695" t="s">
        <v>1265</v>
      </c>
      <c r="D695" t="s">
        <v>1266</v>
      </c>
      <c r="E695" s="1">
        <v>25.05</v>
      </c>
      <c r="F695"/>
    </row>
    <row r="696" spans="1:6" x14ac:dyDescent="0.25">
      <c r="A696" s="7">
        <v>42669</v>
      </c>
      <c r="B696" t="s">
        <v>494</v>
      </c>
      <c r="C696" t="s">
        <v>1267</v>
      </c>
      <c r="D696" t="s">
        <v>1268</v>
      </c>
      <c r="E696" s="1">
        <v>24.65</v>
      </c>
      <c r="F696"/>
    </row>
    <row r="697" spans="1:6" x14ac:dyDescent="0.25">
      <c r="A697" s="7">
        <v>42669</v>
      </c>
      <c r="B697" t="s">
        <v>494</v>
      </c>
      <c r="C697" t="s">
        <v>1269</v>
      </c>
      <c r="D697" t="s">
        <v>1270</v>
      </c>
      <c r="E697" s="1">
        <v>23.55</v>
      </c>
      <c r="F697"/>
    </row>
    <row r="698" spans="1:6" x14ac:dyDescent="0.25">
      <c r="A698" s="7">
        <v>42669</v>
      </c>
      <c r="B698" t="s">
        <v>494</v>
      </c>
      <c r="C698" t="s">
        <v>1271</v>
      </c>
      <c r="D698" t="s">
        <v>1272</v>
      </c>
      <c r="E698" s="1">
        <v>332.6</v>
      </c>
      <c r="F698"/>
    </row>
    <row r="699" spans="1:6" x14ac:dyDescent="0.25">
      <c r="A699" s="7">
        <v>42669</v>
      </c>
      <c r="B699" t="s">
        <v>494</v>
      </c>
      <c r="C699" t="s">
        <v>1273</v>
      </c>
      <c r="D699" t="s">
        <v>1274</v>
      </c>
      <c r="E699" s="1">
        <v>134.05000000000001</v>
      </c>
      <c r="F699"/>
    </row>
    <row r="700" spans="1:6" x14ac:dyDescent="0.25">
      <c r="A700" s="7">
        <v>42669</v>
      </c>
      <c r="B700" t="s">
        <v>494</v>
      </c>
      <c r="C700" t="s">
        <v>1275</v>
      </c>
      <c r="D700" t="s">
        <v>1276</v>
      </c>
      <c r="E700" s="1">
        <v>33.4</v>
      </c>
      <c r="F700"/>
    </row>
    <row r="701" spans="1:6" x14ac:dyDescent="0.25">
      <c r="A701" s="7">
        <v>42669</v>
      </c>
      <c r="B701" t="s">
        <v>494</v>
      </c>
      <c r="C701" t="s">
        <v>1277</v>
      </c>
      <c r="D701" t="s">
        <v>1278</v>
      </c>
      <c r="E701" s="1">
        <v>124.5</v>
      </c>
      <c r="F701"/>
    </row>
    <row r="702" spans="1:6" x14ac:dyDescent="0.25">
      <c r="A702" s="7">
        <v>42669</v>
      </c>
      <c r="B702" t="s">
        <v>494</v>
      </c>
      <c r="C702" t="s">
        <v>1279</v>
      </c>
      <c r="D702" t="s">
        <v>1280</v>
      </c>
      <c r="E702" s="1">
        <v>83.8</v>
      </c>
      <c r="F702"/>
    </row>
    <row r="703" spans="1:6" x14ac:dyDescent="0.25">
      <c r="A703" s="7">
        <v>42669</v>
      </c>
      <c r="B703" t="s">
        <v>494</v>
      </c>
      <c r="C703" t="s">
        <v>1281</v>
      </c>
      <c r="D703" t="s">
        <v>1282</v>
      </c>
      <c r="E703" s="1">
        <v>24.05</v>
      </c>
      <c r="F703"/>
    </row>
    <row r="704" spans="1:6" x14ac:dyDescent="0.25">
      <c r="A704" s="7">
        <v>42669</v>
      </c>
      <c r="B704" t="s">
        <v>494</v>
      </c>
      <c r="C704" t="s">
        <v>1283</v>
      </c>
      <c r="D704" t="s">
        <v>1284</v>
      </c>
      <c r="E704" s="1">
        <v>24.25</v>
      </c>
      <c r="F704"/>
    </row>
    <row r="705" spans="1:6" x14ac:dyDescent="0.25">
      <c r="A705" s="7">
        <v>42669</v>
      </c>
      <c r="B705" t="s">
        <v>494</v>
      </c>
      <c r="C705" t="s">
        <v>1285</v>
      </c>
      <c r="D705" t="s">
        <v>1286</v>
      </c>
      <c r="E705" s="1">
        <v>29.7</v>
      </c>
      <c r="F705"/>
    </row>
    <row r="706" spans="1:6" x14ac:dyDescent="0.25">
      <c r="A706" s="7">
        <v>42669</v>
      </c>
      <c r="B706" t="s">
        <v>494</v>
      </c>
      <c r="C706" t="s">
        <v>1287</v>
      </c>
      <c r="D706" t="s">
        <v>1288</v>
      </c>
      <c r="E706" s="1">
        <v>66.75</v>
      </c>
      <c r="F706"/>
    </row>
    <row r="707" spans="1:6" x14ac:dyDescent="0.25">
      <c r="A707" s="7">
        <v>42669</v>
      </c>
      <c r="B707" t="s">
        <v>494</v>
      </c>
      <c r="C707" t="s">
        <v>1289</v>
      </c>
      <c r="D707" t="s">
        <v>1290</v>
      </c>
      <c r="E707" s="1">
        <v>56.8</v>
      </c>
      <c r="F707"/>
    </row>
    <row r="708" spans="1:6" x14ac:dyDescent="0.25">
      <c r="A708" s="7">
        <v>42669</v>
      </c>
      <c r="B708" t="s">
        <v>494</v>
      </c>
      <c r="C708" t="s">
        <v>1291</v>
      </c>
      <c r="D708" t="s">
        <v>1292</v>
      </c>
      <c r="E708" s="1">
        <v>110.3</v>
      </c>
      <c r="F708"/>
    </row>
    <row r="709" spans="1:6" x14ac:dyDescent="0.25">
      <c r="A709" s="7">
        <v>42669</v>
      </c>
      <c r="B709" t="s">
        <v>494</v>
      </c>
      <c r="C709" t="s">
        <v>1293</v>
      </c>
      <c r="D709" t="s">
        <v>1294</v>
      </c>
      <c r="E709" s="1">
        <v>25.1</v>
      </c>
      <c r="F709"/>
    </row>
    <row r="710" spans="1:6" x14ac:dyDescent="0.25">
      <c r="A710" s="7">
        <v>42669</v>
      </c>
      <c r="B710" t="s">
        <v>494</v>
      </c>
      <c r="C710" t="s">
        <v>1295</v>
      </c>
      <c r="D710" t="s">
        <v>1296</v>
      </c>
      <c r="E710" s="1">
        <v>24.05</v>
      </c>
      <c r="F710"/>
    </row>
    <row r="711" spans="1:6" x14ac:dyDescent="0.25">
      <c r="A711" s="7">
        <v>42669</v>
      </c>
      <c r="B711" t="s">
        <v>494</v>
      </c>
      <c r="C711" t="s">
        <v>1297</v>
      </c>
      <c r="D711" t="s">
        <v>1298</v>
      </c>
      <c r="E711" s="1">
        <v>22.75</v>
      </c>
      <c r="F711"/>
    </row>
    <row r="712" spans="1:6" x14ac:dyDescent="0.25">
      <c r="A712" s="7">
        <v>42669</v>
      </c>
      <c r="B712" t="s">
        <v>494</v>
      </c>
      <c r="C712" t="s">
        <v>1299</v>
      </c>
      <c r="D712" t="s">
        <v>1300</v>
      </c>
      <c r="E712" s="1">
        <v>27.2</v>
      </c>
      <c r="F712"/>
    </row>
    <row r="713" spans="1:6" x14ac:dyDescent="0.25">
      <c r="A713" s="7">
        <v>42670</v>
      </c>
      <c r="B713" t="s">
        <v>494</v>
      </c>
      <c r="C713" t="s">
        <v>1301</v>
      </c>
      <c r="D713" t="s">
        <v>1302</v>
      </c>
      <c r="E713" s="1">
        <v>1231.2</v>
      </c>
      <c r="F713"/>
    </row>
    <row r="714" spans="1:6" x14ac:dyDescent="0.25">
      <c r="A714" s="7">
        <v>42671</v>
      </c>
      <c r="B714" t="s">
        <v>494</v>
      </c>
      <c r="C714" t="s">
        <v>1303</v>
      </c>
      <c r="D714" t="s">
        <v>1304</v>
      </c>
      <c r="E714" s="1">
        <v>648</v>
      </c>
      <c r="F714"/>
    </row>
    <row r="715" spans="1:6" x14ac:dyDescent="0.25">
      <c r="A715" s="7">
        <v>42674</v>
      </c>
      <c r="B715" t="s">
        <v>494</v>
      </c>
      <c r="C715" t="s">
        <v>1305</v>
      </c>
      <c r="D715" t="s">
        <v>1306</v>
      </c>
      <c r="E715" s="1">
        <v>1620</v>
      </c>
      <c r="F715"/>
    </row>
    <row r="716" spans="1:6" x14ac:dyDescent="0.25">
      <c r="A716" s="7">
        <v>42678</v>
      </c>
      <c r="B716" t="s">
        <v>142</v>
      </c>
      <c r="C716" t="s">
        <v>1307</v>
      </c>
      <c r="D716" t="s">
        <v>1308</v>
      </c>
      <c r="E716" s="1">
        <v>1080</v>
      </c>
      <c r="F716"/>
    </row>
    <row r="717" spans="1:6" x14ac:dyDescent="0.25">
      <c r="A717" s="7">
        <v>42682</v>
      </c>
      <c r="B717" t="s">
        <v>142</v>
      </c>
      <c r="C717" t="s">
        <v>1309</v>
      </c>
      <c r="D717" t="s">
        <v>1310</v>
      </c>
      <c r="E717" s="1">
        <v>14445</v>
      </c>
      <c r="F717"/>
    </row>
    <row r="718" spans="1:6" x14ac:dyDescent="0.25">
      <c r="A718" s="7">
        <v>42683</v>
      </c>
      <c r="B718" t="s">
        <v>142</v>
      </c>
      <c r="C718" t="s">
        <v>1311</v>
      </c>
      <c r="D718" t="s">
        <v>1312</v>
      </c>
      <c r="E718" s="1">
        <v>16200</v>
      </c>
      <c r="F718"/>
    </row>
    <row r="719" spans="1:6" x14ac:dyDescent="0.25">
      <c r="A719" s="7">
        <v>42686</v>
      </c>
      <c r="B719" t="s">
        <v>199</v>
      </c>
      <c r="C719" t="s">
        <v>1313</v>
      </c>
      <c r="D719" t="s">
        <v>1314</v>
      </c>
      <c r="E719" s="1">
        <v>161.6</v>
      </c>
      <c r="F719"/>
    </row>
    <row r="720" spans="1:6" x14ac:dyDescent="0.25">
      <c r="A720" s="7">
        <v>42690</v>
      </c>
      <c r="B720" t="s">
        <v>142</v>
      </c>
      <c r="C720" t="s">
        <v>1315</v>
      </c>
      <c r="D720" t="s">
        <v>1316</v>
      </c>
      <c r="E720" s="1">
        <v>380.7</v>
      </c>
      <c r="F720"/>
    </row>
    <row r="721" spans="1:6" x14ac:dyDescent="0.25">
      <c r="A721" s="7">
        <v>42690</v>
      </c>
      <c r="B721" t="s">
        <v>142</v>
      </c>
      <c r="C721" t="s">
        <v>1317</v>
      </c>
      <c r="D721" t="s">
        <v>1318</v>
      </c>
      <c r="E721" s="1">
        <v>561.6</v>
      </c>
      <c r="F721"/>
    </row>
    <row r="722" spans="1:6" x14ac:dyDescent="0.25">
      <c r="A722" s="7">
        <v>42690</v>
      </c>
      <c r="B722" t="s">
        <v>142</v>
      </c>
      <c r="C722" t="s">
        <v>1317</v>
      </c>
      <c r="D722" t="s">
        <v>1319</v>
      </c>
      <c r="E722" s="1">
        <v>0.2</v>
      </c>
      <c r="F722"/>
    </row>
    <row r="723" spans="1:6" x14ac:dyDescent="0.25">
      <c r="A723" s="7">
        <v>42691</v>
      </c>
      <c r="B723" t="s">
        <v>142</v>
      </c>
      <c r="C723" t="s">
        <v>1320</v>
      </c>
      <c r="D723" t="s">
        <v>1321</v>
      </c>
      <c r="E723" s="1">
        <v>30.6</v>
      </c>
      <c r="F723"/>
    </row>
    <row r="724" spans="1:6" x14ac:dyDescent="0.25">
      <c r="A724" s="7">
        <v>42691</v>
      </c>
      <c r="B724" t="s">
        <v>142</v>
      </c>
      <c r="C724" t="s">
        <v>1322</v>
      </c>
      <c r="D724" t="s">
        <v>1270</v>
      </c>
      <c r="E724" s="1">
        <v>7.85</v>
      </c>
      <c r="F724"/>
    </row>
    <row r="725" spans="1:6" x14ac:dyDescent="0.25">
      <c r="A725" s="7">
        <v>42691</v>
      </c>
      <c r="B725" t="s">
        <v>142</v>
      </c>
      <c r="C725" t="s">
        <v>1323</v>
      </c>
      <c r="D725" t="s">
        <v>1236</v>
      </c>
      <c r="E725" s="1">
        <v>9.6999999999999993</v>
      </c>
      <c r="F725"/>
    </row>
    <row r="726" spans="1:6" x14ac:dyDescent="0.25">
      <c r="A726" s="7">
        <v>42691</v>
      </c>
      <c r="B726" t="s">
        <v>199</v>
      </c>
      <c r="C726" t="s">
        <v>1324</v>
      </c>
      <c r="D726" t="s">
        <v>1325</v>
      </c>
      <c r="E726" s="1">
        <v>33.9</v>
      </c>
      <c r="F726"/>
    </row>
    <row r="727" spans="1:6" x14ac:dyDescent="0.25">
      <c r="A727" s="7">
        <v>42695</v>
      </c>
      <c r="B727" t="s">
        <v>199</v>
      </c>
      <c r="C727" t="s">
        <v>1326</v>
      </c>
      <c r="D727" t="s">
        <v>1327</v>
      </c>
      <c r="E727" s="1">
        <v>48390.45</v>
      </c>
      <c r="F727"/>
    </row>
    <row r="728" spans="1:6" x14ac:dyDescent="0.25">
      <c r="A728" s="7">
        <v>42695</v>
      </c>
      <c r="B728" t="s">
        <v>199</v>
      </c>
      <c r="C728" t="s">
        <v>1328</v>
      </c>
      <c r="D728" t="s">
        <v>1049</v>
      </c>
      <c r="E728" s="1">
        <v>1243.95</v>
      </c>
      <c r="F728"/>
    </row>
    <row r="729" spans="1:6" x14ac:dyDescent="0.25">
      <c r="A729" s="7">
        <v>42696</v>
      </c>
      <c r="B729" t="s">
        <v>199</v>
      </c>
      <c r="C729" t="s">
        <v>1329</v>
      </c>
      <c r="D729" t="s">
        <v>1330</v>
      </c>
      <c r="E729" s="1">
        <v>432</v>
      </c>
      <c r="F729"/>
    </row>
    <row r="730" spans="1:6" x14ac:dyDescent="0.25">
      <c r="A730" s="7">
        <v>42698</v>
      </c>
      <c r="B730" t="s">
        <v>199</v>
      </c>
      <c r="C730" t="s">
        <v>1331</v>
      </c>
      <c r="D730" t="s">
        <v>1332</v>
      </c>
      <c r="E730" s="1">
        <v>2480</v>
      </c>
      <c r="F730"/>
    </row>
    <row r="731" spans="1:6" x14ac:dyDescent="0.25">
      <c r="A731" s="7">
        <v>42702</v>
      </c>
      <c r="B731" t="s">
        <v>199</v>
      </c>
      <c r="C731" t="s">
        <v>1333</v>
      </c>
      <c r="D731" t="s">
        <v>1334</v>
      </c>
      <c r="E731" s="1">
        <v>940</v>
      </c>
      <c r="F731"/>
    </row>
    <row r="732" spans="1:6" x14ac:dyDescent="0.25">
      <c r="A732" s="7">
        <v>42702</v>
      </c>
      <c r="B732" t="s">
        <v>199</v>
      </c>
      <c r="C732" t="s">
        <v>276</v>
      </c>
      <c r="D732" t="s">
        <v>1335</v>
      </c>
      <c r="E732" s="1">
        <v>430</v>
      </c>
      <c r="F732"/>
    </row>
    <row r="733" spans="1:6" x14ac:dyDescent="0.25">
      <c r="A733" s="7">
        <v>42702</v>
      </c>
      <c r="B733" t="s">
        <v>199</v>
      </c>
      <c r="C733" t="s">
        <v>1336</v>
      </c>
      <c r="D733" t="s">
        <v>1337</v>
      </c>
      <c r="E733" s="1">
        <v>24</v>
      </c>
      <c r="F733"/>
    </row>
    <row r="734" spans="1:6" x14ac:dyDescent="0.25">
      <c r="A734" s="7">
        <v>42702</v>
      </c>
      <c r="B734" t="s">
        <v>199</v>
      </c>
      <c r="C734" t="s">
        <v>1338</v>
      </c>
      <c r="D734" t="s">
        <v>1339</v>
      </c>
      <c r="E734" s="1">
        <v>22.7</v>
      </c>
      <c r="F734"/>
    </row>
    <row r="735" spans="1:6" x14ac:dyDescent="0.25">
      <c r="A735" s="7">
        <v>42703</v>
      </c>
      <c r="B735" t="s">
        <v>199</v>
      </c>
      <c r="C735" t="s">
        <v>1340</v>
      </c>
      <c r="D735" t="s">
        <v>1341</v>
      </c>
      <c r="E735" s="1">
        <v>13000</v>
      </c>
      <c r="F735"/>
    </row>
    <row r="736" spans="1:6" x14ac:dyDescent="0.25">
      <c r="A736" s="7">
        <v>42704</v>
      </c>
      <c r="B736" t="s">
        <v>142</v>
      </c>
      <c r="C736" t="s">
        <v>1342</v>
      </c>
      <c r="D736" t="s">
        <v>1343</v>
      </c>
      <c r="E736" s="1">
        <v>3864</v>
      </c>
      <c r="F736"/>
    </row>
    <row r="737" spans="1:6" x14ac:dyDescent="0.25">
      <c r="A737" s="7">
        <v>42704</v>
      </c>
      <c r="B737" t="s">
        <v>199</v>
      </c>
      <c r="C737" t="s">
        <v>1344</v>
      </c>
      <c r="D737" t="s">
        <v>1316</v>
      </c>
      <c r="E737" s="1">
        <v>260.3</v>
      </c>
      <c r="F737"/>
    </row>
    <row r="738" spans="1:6" x14ac:dyDescent="0.25">
      <c r="A738" s="7">
        <v>42704</v>
      </c>
      <c r="B738" t="s">
        <v>199</v>
      </c>
      <c r="C738" t="s">
        <v>1345</v>
      </c>
      <c r="D738" t="s">
        <v>1346</v>
      </c>
      <c r="E738" s="1">
        <v>6908.6</v>
      </c>
      <c r="F738"/>
    </row>
    <row r="739" spans="1:6" x14ac:dyDescent="0.25">
      <c r="A739" s="7">
        <v>42712</v>
      </c>
      <c r="B739" t="s">
        <v>574</v>
      </c>
      <c r="C739" t="s">
        <v>575</v>
      </c>
      <c r="D739" t="s">
        <v>576</v>
      </c>
      <c r="E739" s="1">
        <v>9274.5</v>
      </c>
      <c r="F739"/>
    </row>
    <row r="740" spans="1:6" x14ac:dyDescent="0.25">
      <c r="A740" s="7">
        <v>42713</v>
      </c>
      <c r="B740" t="s">
        <v>449</v>
      </c>
      <c r="C740" t="s">
        <v>1347</v>
      </c>
      <c r="D740" t="s">
        <v>1348</v>
      </c>
      <c r="E740" s="1">
        <v>9093.7000000000007</v>
      </c>
      <c r="F740"/>
    </row>
    <row r="741" spans="1:6" x14ac:dyDescent="0.25">
      <c r="A741" s="7">
        <v>42716</v>
      </c>
      <c r="B741" t="s">
        <v>449</v>
      </c>
      <c r="C741" t="s">
        <v>1349</v>
      </c>
      <c r="D741" t="s">
        <v>1350</v>
      </c>
      <c r="E741" s="1">
        <v>2247.65</v>
      </c>
      <c r="F741"/>
    </row>
    <row r="742" spans="1:6" x14ac:dyDescent="0.25">
      <c r="A742" s="7">
        <v>42718</v>
      </c>
      <c r="B742" t="s">
        <v>449</v>
      </c>
      <c r="C742" t="s">
        <v>1351</v>
      </c>
      <c r="D742" t="s">
        <v>1352</v>
      </c>
      <c r="E742" s="1">
        <v>1211.2</v>
      </c>
      <c r="F742"/>
    </row>
    <row r="743" spans="1:6" x14ac:dyDescent="0.25">
      <c r="A743" s="7">
        <v>42736</v>
      </c>
      <c r="B743" t="s">
        <v>247</v>
      </c>
      <c r="C743" t="s">
        <v>292</v>
      </c>
      <c r="D743" t="s">
        <v>293</v>
      </c>
      <c r="E743" s="1">
        <v>195</v>
      </c>
      <c r="F743"/>
    </row>
    <row r="744" spans="1:6" x14ac:dyDescent="0.25">
      <c r="A744" s="7">
        <v>42736</v>
      </c>
      <c r="B744" t="s">
        <v>247</v>
      </c>
      <c r="C744" t="s">
        <v>294</v>
      </c>
      <c r="D744" t="s">
        <v>295</v>
      </c>
      <c r="E744" s="1">
        <v>47861.65</v>
      </c>
      <c r="F744"/>
    </row>
    <row r="745" spans="1:6" x14ac:dyDescent="0.25">
      <c r="A745" s="7">
        <v>42736</v>
      </c>
      <c r="B745" t="s">
        <v>296</v>
      </c>
      <c r="C745" t="s">
        <v>297</v>
      </c>
      <c r="D745" t="s">
        <v>298</v>
      </c>
      <c r="E745" s="1">
        <v>63535.45</v>
      </c>
      <c r="F745"/>
    </row>
    <row r="746" spans="1:6" x14ac:dyDescent="0.25">
      <c r="A746" s="7">
        <v>42736</v>
      </c>
      <c r="B746" t="s">
        <v>299</v>
      </c>
      <c r="C746" t="s">
        <v>300</v>
      </c>
      <c r="D746" t="s">
        <v>301</v>
      </c>
      <c r="E746" s="1">
        <v>9367</v>
      </c>
      <c r="F746"/>
    </row>
    <row r="747" spans="1:6" x14ac:dyDescent="0.25">
      <c r="A747" s="7">
        <v>42736</v>
      </c>
      <c r="B747" t="s">
        <v>299</v>
      </c>
      <c r="C747" t="s">
        <v>302</v>
      </c>
      <c r="D747" t="s">
        <v>303</v>
      </c>
      <c r="E747" s="1">
        <v>39374.800000000003</v>
      </c>
      <c r="F747"/>
    </row>
    <row r="748" spans="1:6" x14ac:dyDescent="0.25">
      <c r="A748" s="7">
        <v>42736</v>
      </c>
      <c r="B748" t="s">
        <v>299</v>
      </c>
      <c r="C748" t="s">
        <v>304</v>
      </c>
      <c r="D748" t="s">
        <v>305</v>
      </c>
      <c r="E748" s="1">
        <v>39674.9</v>
      </c>
      <c r="F748"/>
    </row>
    <row r="749" spans="1:6" x14ac:dyDescent="0.25">
      <c r="A749" s="7">
        <v>42736</v>
      </c>
      <c r="B749" t="s">
        <v>299</v>
      </c>
      <c r="C749" t="s">
        <v>306</v>
      </c>
      <c r="D749" t="s">
        <v>307</v>
      </c>
      <c r="E749" s="1">
        <v>16415.25</v>
      </c>
      <c r="F749"/>
    </row>
    <row r="750" spans="1:6" x14ac:dyDescent="0.25">
      <c r="A750" s="7">
        <v>42736</v>
      </c>
      <c r="B750" t="s">
        <v>299</v>
      </c>
      <c r="C750" t="s">
        <v>308</v>
      </c>
      <c r="D750" t="s">
        <v>309</v>
      </c>
      <c r="E750" s="1">
        <v>83737.899999999994</v>
      </c>
      <c r="F750"/>
    </row>
    <row r="751" spans="1:6" x14ac:dyDescent="0.25">
      <c r="A751" s="7">
        <v>42736</v>
      </c>
      <c r="B751" t="s">
        <v>45</v>
      </c>
      <c r="C751" t="s">
        <v>310</v>
      </c>
      <c r="D751" t="s">
        <v>311</v>
      </c>
      <c r="E751" s="1">
        <v>4166.6499999999996</v>
      </c>
      <c r="F751"/>
    </row>
    <row r="752" spans="1:6" x14ac:dyDescent="0.25">
      <c r="A752" s="7">
        <v>42736</v>
      </c>
      <c r="B752" t="s">
        <v>45</v>
      </c>
      <c r="C752" t="s">
        <v>312</v>
      </c>
      <c r="D752" t="s">
        <v>313</v>
      </c>
      <c r="E752" s="1">
        <v>8.8000000000000007</v>
      </c>
      <c r="F752"/>
    </row>
    <row r="753" spans="1:6" x14ac:dyDescent="0.25">
      <c r="A753" s="7">
        <v>42736</v>
      </c>
      <c r="B753" t="s">
        <v>45</v>
      </c>
      <c r="C753" t="s">
        <v>314</v>
      </c>
      <c r="D753" t="s">
        <v>315</v>
      </c>
      <c r="E753" s="1">
        <v>31.9</v>
      </c>
      <c r="F753"/>
    </row>
    <row r="754" spans="1:6" x14ac:dyDescent="0.25">
      <c r="A754" s="7">
        <v>42736</v>
      </c>
      <c r="B754" t="s">
        <v>45</v>
      </c>
      <c r="C754" t="s">
        <v>316</v>
      </c>
      <c r="D754" t="s">
        <v>317</v>
      </c>
      <c r="E754" s="1">
        <v>486</v>
      </c>
      <c r="F754"/>
    </row>
    <row r="755" spans="1:6" x14ac:dyDescent="0.25">
      <c r="A755" s="7">
        <v>42736</v>
      </c>
      <c r="B755" t="s">
        <v>45</v>
      </c>
      <c r="C755" t="s">
        <v>318</v>
      </c>
      <c r="D755" t="s">
        <v>319</v>
      </c>
      <c r="E755" s="1">
        <v>16422.5</v>
      </c>
      <c r="F755"/>
    </row>
    <row r="756" spans="1:6" x14ac:dyDescent="0.25">
      <c r="A756" s="7">
        <v>42736</v>
      </c>
      <c r="B756" t="s">
        <v>45</v>
      </c>
      <c r="C756" t="s">
        <v>320</v>
      </c>
      <c r="D756" t="s">
        <v>321</v>
      </c>
      <c r="E756" s="1">
        <v>32050.95</v>
      </c>
      <c r="F756"/>
    </row>
    <row r="757" spans="1:6" x14ac:dyDescent="0.25">
      <c r="A757" s="7">
        <v>42736</v>
      </c>
      <c r="B757" t="s">
        <v>45</v>
      </c>
      <c r="C757" t="s">
        <v>322</v>
      </c>
      <c r="D757" t="s">
        <v>323</v>
      </c>
      <c r="E757" s="1">
        <v>28722.85</v>
      </c>
      <c r="F757"/>
    </row>
    <row r="758" spans="1:6" x14ac:dyDescent="0.25">
      <c r="A758" s="7">
        <v>42736</v>
      </c>
      <c r="B758" t="s">
        <v>45</v>
      </c>
      <c r="C758" t="s">
        <v>324</v>
      </c>
      <c r="D758" t="s">
        <v>325</v>
      </c>
      <c r="E758" s="1">
        <v>2472.1</v>
      </c>
      <c r="F758"/>
    </row>
    <row r="759" spans="1:6" x14ac:dyDescent="0.25">
      <c r="A759" s="7">
        <v>42736</v>
      </c>
      <c r="B759" t="s">
        <v>50</v>
      </c>
      <c r="C759" t="s">
        <v>326</v>
      </c>
      <c r="D759" t="s">
        <v>327</v>
      </c>
      <c r="E759" s="1">
        <v>64567.05</v>
      </c>
      <c r="F759"/>
    </row>
    <row r="760" spans="1:6" x14ac:dyDescent="0.25">
      <c r="A760" s="7">
        <v>42736</v>
      </c>
      <c r="B760" t="s">
        <v>50</v>
      </c>
      <c r="C760" t="s">
        <v>328</v>
      </c>
      <c r="D760" t="s">
        <v>329</v>
      </c>
      <c r="E760" s="1">
        <v>2162.15</v>
      </c>
      <c r="F760"/>
    </row>
    <row r="761" spans="1:6" x14ac:dyDescent="0.25">
      <c r="A761" s="7">
        <v>42736</v>
      </c>
      <c r="B761" t="s">
        <v>50</v>
      </c>
      <c r="C761" t="s">
        <v>330</v>
      </c>
      <c r="D761" t="s">
        <v>331</v>
      </c>
      <c r="E761" s="1">
        <v>13166.8</v>
      </c>
      <c r="F761"/>
    </row>
    <row r="762" spans="1:6" x14ac:dyDescent="0.25">
      <c r="A762" s="7">
        <v>42736</v>
      </c>
      <c r="B762" t="s">
        <v>56</v>
      </c>
      <c r="C762" t="s">
        <v>332</v>
      </c>
      <c r="D762" t="s">
        <v>333</v>
      </c>
      <c r="E762" s="1">
        <v>270407.45</v>
      </c>
      <c r="F762"/>
    </row>
    <row r="763" spans="1:6" x14ac:dyDescent="0.25">
      <c r="A763" s="7">
        <v>42736</v>
      </c>
      <c r="B763" t="s">
        <v>56</v>
      </c>
      <c r="C763" t="s">
        <v>334</v>
      </c>
      <c r="D763" t="s">
        <v>335</v>
      </c>
      <c r="E763" s="1">
        <v>13102.8</v>
      </c>
      <c r="F763"/>
    </row>
    <row r="764" spans="1:6" x14ac:dyDescent="0.25">
      <c r="A764" s="7">
        <v>42736</v>
      </c>
      <c r="B764" t="s">
        <v>56</v>
      </c>
      <c r="C764" t="s">
        <v>336</v>
      </c>
      <c r="D764" t="s">
        <v>337</v>
      </c>
      <c r="E764" s="1">
        <v>27146.55</v>
      </c>
      <c r="F764"/>
    </row>
    <row r="765" spans="1:6" x14ac:dyDescent="0.25">
      <c r="A765" s="7">
        <v>42736</v>
      </c>
      <c r="B765" t="s">
        <v>56</v>
      </c>
      <c r="C765" t="s">
        <v>51</v>
      </c>
      <c r="D765" t="s">
        <v>338</v>
      </c>
      <c r="E765" s="1">
        <v>182776.7</v>
      </c>
      <c r="F765"/>
    </row>
    <row r="766" spans="1:6" x14ac:dyDescent="0.25">
      <c r="A766" s="7">
        <v>42736</v>
      </c>
      <c r="B766" t="s">
        <v>56</v>
      </c>
      <c r="C766" t="s">
        <v>48</v>
      </c>
      <c r="D766" t="s">
        <v>339</v>
      </c>
      <c r="E766" s="1">
        <v>20515.400000000001</v>
      </c>
      <c r="F766"/>
    </row>
    <row r="767" spans="1:6" x14ac:dyDescent="0.25">
      <c r="A767" s="7">
        <v>42736</v>
      </c>
      <c r="B767" t="s">
        <v>56</v>
      </c>
      <c r="C767" t="s">
        <v>57</v>
      </c>
      <c r="D767" t="s">
        <v>340</v>
      </c>
      <c r="E767" s="1">
        <v>99427.3</v>
      </c>
      <c r="F767"/>
    </row>
    <row r="768" spans="1:6" x14ac:dyDescent="0.25">
      <c r="A768" s="7">
        <v>42736</v>
      </c>
      <c r="B768" t="s">
        <v>341</v>
      </c>
      <c r="C768" t="s">
        <v>342</v>
      </c>
      <c r="D768" t="s">
        <v>343</v>
      </c>
      <c r="E768" s="1">
        <v>3530.35</v>
      </c>
      <c r="F768"/>
    </row>
    <row r="769" spans="1:6" x14ac:dyDescent="0.25">
      <c r="A769" s="7">
        <v>42736</v>
      </c>
      <c r="B769" t="s">
        <v>344</v>
      </c>
      <c r="C769" t="s">
        <v>345</v>
      </c>
      <c r="D769" t="s">
        <v>346</v>
      </c>
      <c r="E769" s="1">
        <v>832</v>
      </c>
      <c r="F769"/>
    </row>
    <row r="770" spans="1:6" x14ac:dyDescent="0.25">
      <c r="A770" s="7">
        <v>42736</v>
      </c>
      <c r="B770" t="s">
        <v>344</v>
      </c>
      <c r="C770" t="s">
        <v>347</v>
      </c>
      <c r="D770" t="s">
        <v>348</v>
      </c>
      <c r="E770" s="1">
        <v>14742.3</v>
      </c>
      <c r="F770"/>
    </row>
    <row r="771" spans="1:6" x14ac:dyDescent="0.25">
      <c r="A771" s="7">
        <v>42736</v>
      </c>
      <c r="B771" t="s">
        <v>349</v>
      </c>
      <c r="C771" t="s">
        <v>350</v>
      </c>
      <c r="D771" t="s">
        <v>351</v>
      </c>
      <c r="E771" s="1">
        <v>7837.55</v>
      </c>
      <c r="F771"/>
    </row>
    <row r="772" spans="1:6" x14ac:dyDescent="0.25">
      <c r="A772" s="7">
        <v>42736</v>
      </c>
      <c r="B772" t="s">
        <v>349</v>
      </c>
      <c r="C772" t="s">
        <v>352</v>
      </c>
      <c r="D772" t="s">
        <v>353</v>
      </c>
      <c r="E772" s="1">
        <v>65657.3</v>
      </c>
      <c r="F772"/>
    </row>
    <row r="773" spans="1:6" x14ac:dyDescent="0.25">
      <c r="A773" s="7">
        <v>42736</v>
      </c>
      <c r="B773" t="s">
        <v>354</v>
      </c>
      <c r="C773" t="s">
        <v>355</v>
      </c>
      <c r="D773" t="s">
        <v>356</v>
      </c>
      <c r="E773" s="1">
        <v>43515.35</v>
      </c>
      <c r="F773"/>
    </row>
    <row r="774" spans="1:6" x14ac:dyDescent="0.25">
      <c r="A774" s="7">
        <v>42736</v>
      </c>
      <c r="B774" t="s">
        <v>357</v>
      </c>
      <c r="C774" t="s">
        <v>358</v>
      </c>
      <c r="D774" t="s">
        <v>359</v>
      </c>
      <c r="E774" s="1">
        <v>543.79999999999995</v>
      </c>
      <c r="F774"/>
    </row>
    <row r="775" spans="1:6" x14ac:dyDescent="0.25">
      <c r="A775" s="7">
        <v>42736</v>
      </c>
      <c r="B775" t="s">
        <v>360</v>
      </c>
      <c r="C775" t="s">
        <v>361</v>
      </c>
      <c r="D775" t="s">
        <v>362</v>
      </c>
      <c r="E775" s="1">
        <v>205993.1</v>
      </c>
      <c r="F775"/>
    </row>
    <row r="776" spans="1:6" x14ac:dyDescent="0.25">
      <c r="A776" s="7">
        <v>42746</v>
      </c>
      <c r="B776" t="s">
        <v>45</v>
      </c>
      <c r="C776" t="s">
        <v>363</v>
      </c>
      <c r="D776" t="s">
        <v>364</v>
      </c>
      <c r="E776" s="1">
        <v>27694</v>
      </c>
      <c r="F776"/>
    </row>
    <row r="777" spans="1:6" x14ac:dyDescent="0.25">
      <c r="A777" s="7">
        <v>42746</v>
      </c>
      <c r="B777" t="s">
        <v>50</v>
      </c>
      <c r="C777" t="s">
        <v>365</v>
      </c>
      <c r="D777" t="s">
        <v>366</v>
      </c>
      <c r="E777" s="1">
        <v>75035.850000000006</v>
      </c>
      <c r="F777"/>
    </row>
    <row r="778" spans="1:6" x14ac:dyDescent="0.25">
      <c r="A778" s="7">
        <v>42759</v>
      </c>
      <c r="B778" t="s">
        <v>45</v>
      </c>
      <c r="C778" t="s">
        <v>367</v>
      </c>
      <c r="D778" t="s">
        <v>368</v>
      </c>
      <c r="E778" s="1">
        <v>88068.7</v>
      </c>
      <c r="F778"/>
    </row>
    <row r="779" spans="1:6" x14ac:dyDescent="0.25">
      <c r="A779" s="7">
        <v>42759</v>
      </c>
      <c r="B779" t="s">
        <v>45</v>
      </c>
      <c r="C779" t="s">
        <v>369</v>
      </c>
      <c r="D779" t="s">
        <v>370</v>
      </c>
      <c r="E779" s="1">
        <v>25000</v>
      </c>
      <c r="F779"/>
    </row>
    <row r="780" spans="1:6" x14ac:dyDescent="0.25">
      <c r="A780" s="7">
        <v>42759</v>
      </c>
      <c r="B780" t="s">
        <v>371</v>
      </c>
      <c r="C780" t="s">
        <v>372</v>
      </c>
      <c r="D780" t="s">
        <v>373</v>
      </c>
      <c r="E780" s="1">
        <v>31622.400000000001</v>
      </c>
      <c r="F780"/>
    </row>
    <row r="781" spans="1:6" x14ac:dyDescent="0.25">
      <c r="A781" s="7">
        <v>42760</v>
      </c>
      <c r="B781" t="s">
        <v>341</v>
      </c>
      <c r="C781" t="s">
        <v>59</v>
      </c>
      <c r="D781" t="s">
        <v>374</v>
      </c>
      <c r="E781" s="1">
        <v>17.55</v>
      </c>
      <c r="F781"/>
    </row>
    <row r="782" spans="1:6" x14ac:dyDescent="0.25">
      <c r="A782" s="7">
        <v>42765</v>
      </c>
      <c r="B782" t="s">
        <v>344</v>
      </c>
      <c r="C782" t="s">
        <v>375</v>
      </c>
      <c r="D782" t="s">
        <v>376</v>
      </c>
      <c r="E782" s="1">
        <v>9033.25</v>
      </c>
      <c r="F782"/>
    </row>
    <row r="783" spans="1:6" x14ac:dyDescent="0.25">
      <c r="A783" s="7">
        <v>42765</v>
      </c>
      <c r="B783" t="s">
        <v>344</v>
      </c>
      <c r="C783" t="s">
        <v>377</v>
      </c>
      <c r="D783" t="s">
        <v>378</v>
      </c>
      <c r="E783" s="1">
        <v>24884.65</v>
      </c>
      <c r="F783"/>
    </row>
    <row r="784" spans="1:6" x14ac:dyDescent="0.25">
      <c r="A784" s="7">
        <v>42786</v>
      </c>
      <c r="B784" t="s">
        <v>379</v>
      </c>
      <c r="C784" t="s">
        <v>380</v>
      </c>
      <c r="D784" t="s">
        <v>381</v>
      </c>
      <c r="E784" s="1">
        <v>2834.25</v>
      </c>
      <c r="F784"/>
    </row>
    <row r="785" spans="1:6" x14ac:dyDescent="0.25">
      <c r="A785" s="7">
        <v>42787</v>
      </c>
      <c r="B785" t="s">
        <v>382</v>
      </c>
      <c r="C785" t="s">
        <v>383</v>
      </c>
      <c r="D785" t="s">
        <v>384</v>
      </c>
      <c r="E785" s="1">
        <v>4620.25</v>
      </c>
      <c r="F785"/>
    </row>
    <row r="786" spans="1:6" x14ac:dyDescent="0.25">
      <c r="A786" s="7">
        <v>42787</v>
      </c>
      <c r="B786" t="s">
        <v>382</v>
      </c>
      <c r="C786" t="s">
        <v>385</v>
      </c>
      <c r="D786" t="s">
        <v>386</v>
      </c>
      <c r="E786" s="1">
        <v>2764.8</v>
      </c>
      <c r="F786"/>
    </row>
    <row r="787" spans="1:6" x14ac:dyDescent="0.25">
      <c r="A787" s="7">
        <v>42788</v>
      </c>
      <c r="B787" t="s">
        <v>382</v>
      </c>
      <c r="C787" t="s">
        <v>387</v>
      </c>
      <c r="D787" t="s">
        <v>388</v>
      </c>
      <c r="E787" s="1">
        <v>2700</v>
      </c>
      <c r="F787"/>
    </row>
    <row r="788" spans="1:6" x14ac:dyDescent="0.25">
      <c r="A788" s="7">
        <v>42788</v>
      </c>
      <c r="B788" t="s">
        <v>382</v>
      </c>
      <c r="C788" t="s">
        <v>389</v>
      </c>
      <c r="D788" t="s">
        <v>390</v>
      </c>
      <c r="E788" s="1">
        <v>30</v>
      </c>
    </row>
    <row r="789" spans="1:6" x14ac:dyDescent="0.25">
      <c r="A789" s="7">
        <v>42788</v>
      </c>
      <c r="B789" t="s">
        <v>382</v>
      </c>
      <c r="C789" t="s">
        <v>391</v>
      </c>
      <c r="D789" t="s">
        <v>392</v>
      </c>
      <c r="E789" s="1">
        <v>46.2</v>
      </c>
    </row>
    <row r="790" spans="1:6" x14ac:dyDescent="0.25">
      <c r="A790" s="7">
        <v>42793</v>
      </c>
      <c r="B790" t="s">
        <v>382</v>
      </c>
      <c r="C790" t="s">
        <v>393</v>
      </c>
      <c r="D790" t="s">
        <v>394</v>
      </c>
      <c r="E790" s="1">
        <v>6500</v>
      </c>
      <c r="F790"/>
    </row>
    <row r="791" spans="1:6" x14ac:dyDescent="0.25">
      <c r="A791" s="7">
        <v>42794</v>
      </c>
      <c r="B791" t="s">
        <v>382</v>
      </c>
      <c r="C791" t="s">
        <v>395</v>
      </c>
      <c r="D791" t="s">
        <v>396</v>
      </c>
      <c r="E791" s="1">
        <v>1274</v>
      </c>
      <c r="F791" s="3"/>
    </row>
    <row r="792" spans="1:6" x14ac:dyDescent="0.25">
      <c r="A792" s="7">
        <v>42794</v>
      </c>
      <c r="B792" t="s">
        <v>397</v>
      </c>
      <c r="C792" t="s">
        <v>398</v>
      </c>
      <c r="D792" t="s">
        <v>399</v>
      </c>
      <c r="E792" s="1">
        <v>1850</v>
      </c>
      <c r="F792"/>
    </row>
    <row r="793" spans="1:6" x14ac:dyDescent="0.25">
      <c r="A793" s="7">
        <v>42801</v>
      </c>
      <c r="B793" t="s">
        <v>400</v>
      </c>
      <c r="C793" t="s">
        <v>401</v>
      </c>
      <c r="D793" t="s">
        <v>402</v>
      </c>
      <c r="E793" s="1">
        <v>3110.4</v>
      </c>
      <c r="F793"/>
    </row>
    <row r="794" spans="1:6" x14ac:dyDescent="0.25">
      <c r="A794" s="7">
        <v>42801</v>
      </c>
      <c r="B794" t="s">
        <v>403</v>
      </c>
      <c r="C794" t="s">
        <v>404</v>
      </c>
      <c r="D794" t="s">
        <v>405</v>
      </c>
      <c r="E794" s="1">
        <v>47.1</v>
      </c>
      <c r="F794"/>
    </row>
    <row r="795" spans="1:6" x14ac:dyDescent="0.25">
      <c r="A795" s="7">
        <v>42801</v>
      </c>
      <c r="B795" t="s">
        <v>119</v>
      </c>
      <c r="C795" t="s">
        <v>406</v>
      </c>
      <c r="D795" t="s">
        <v>407</v>
      </c>
      <c r="E795" s="1">
        <v>18353.45</v>
      </c>
      <c r="F795"/>
    </row>
    <row r="796" spans="1:6" x14ac:dyDescent="0.25">
      <c r="A796" s="7">
        <v>42802</v>
      </c>
      <c r="B796" t="s">
        <v>400</v>
      </c>
      <c r="C796" t="s">
        <v>408</v>
      </c>
      <c r="D796" t="s">
        <v>409</v>
      </c>
      <c r="E796" s="1">
        <v>19927.3</v>
      </c>
      <c r="F796"/>
    </row>
    <row r="797" spans="1:6" x14ac:dyDescent="0.25">
      <c r="A797" s="7">
        <v>42804</v>
      </c>
      <c r="B797" t="s">
        <v>400</v>
      </c>
      <c r="C797" t="s">
        <v>410</v>
      </c>
      <c r="D797" t="s">
        <v>411</v>
      </c>
      <c r="E797" s="1">
        <v>1481.75</v>
      </c>
      <c r="F797"/>
    </row>
    <row r="798" spans="1:6" x14ac:dyDescent="0.25">
      <c r="A798" s="7">
        <v>42808</v>
      </c>
      <c r="B798" t="s">
        <v>400</v>
      </c>
      <c r="C798" t="s">
        <v>412</v>
      </c>
      <c r="D798" t="s">
        <v>413</v>
      </c>
      <c r="E798" s="1">
        <v>45648.9</v>
      </c>
      <c r="F798"/>
    </row>
    <row r="799" spans="1:6" x14ac:dyDescent="0.25">
      <c r="A799" s="7">
        <v>42808</v>
      </c>
      <c r="B799" t="s">
        <v>400</v>
      </c>
      <c r="C799" t="s">
        <v>414</v>
      </c>
      <c r="D799" t="s">
        <v>415</v>
      </c>
      <c r="E799" s="1">
        <v>620.9</v>
      </c>
      <c r="F799"/>
    </row>
    <row r="800" spans="1:6" x14ac:dyDescent="0.25">
      <c r="A800" s="7">
        <v>42809</v>
      </c>
      <c r="B800" t="s">
        <v>400</v>
      </c>
      <c r="C800" t="s">
        <v>416</v>
      </c>
      <c r="D800" t="s">
        <v>417</v>
      </c>
      <c r="E800" s="1">
        <v>3888</v>
      </c>
      <c r="F800"/>
    </row>
    <row r="801" spans="1:6" x14ac:dyDescent="0.25">
      <c r="A801" s="7">
        <v>42809</v>
      </c>
      <c r="B801" t="s">
        <v>400</v>
      </c>
      <c r="C801" t="s">
        <v>418</v>
      </c>
      <c r="D801" t="s">
        <v>419</v>
      </c>
      <c r="E801" s="1">
        <v>1680</v>
      </c>
      <c r="F801"/>
    </row>
    <row r="802" spans="1:6" x14ac:dyDescent="0.25">
      <c r="A802" s="7">
        <v>42809</v>
      </c>
      <c r="B802" t="s">
        <v>400</v>
      </c>
      <c r="C802" t="s">
        <v>420</v>
      </c>
      <c r="D802" t="s">
        <v>421</v>
      </c>
      <c r="E802" s="1">
        <v>1300</v>
      </c>
      <c r="F802"/>
    </row>
    <row r="803" spans="1:6" x14ac:dyDescent="0.25">
      <c r="A803" s="7">
        <v>42816</v>
      </c>
      <c r="B803" t="s">
        <v>270</v>
      </c>
      <c r="C803" t="s">
        <v>422</v>
      </c>
      <c r="D803" t="s">
        <v>423</v>
      </c>
      <c r="E803" s="1">
        <v>55.9</v>
      </c>
      <c r="F803"/>
    </row>
    <row r="804" spans="1:6" x14ac:dyDescent="0.25">
      <c r="A804" s="7">
        <v>42818</v>
      </c>
      <c r="B804" t="s">
        <v>400</v>
      </c>
      <c r="C804" t="s">
        <v>424</v>
      </c>
      <c r="D804" t="s">
        <v>425</v>
      </c>
      <c r="E804" s="1">
        <v>88068.7</v>
      </c>
      <c r="F804"/>
    </row>
    <row r="805" spans="1:6" x14ac:dyDescent="0.25">
      <c r="A805" s="7">
        <v>42821</v>
      </c>
      <c r="B805" t="s">
        <v>426</v>
      </c>
      <c r="C805" t="s">
        <v>427</v>
      </c>
      <c r="D805" t="s">
        <v>428</v>
      </c>
      <c r="E805" s="1">
        <v>625.33000000000004</v>
      </c>
      <c r="F805"/>
    </row>
    <row r="806" spans="1:6" x14ac:dyDescent="0.25">
      <c r="A806" s="7">
        <v>42824</v>
      </c>
      <c r="B806" t="s">
        <v>270</v>
      </c>
      <c r="C806" t="s">
        <v>429</v>
      </c>
      <c r="D806" t="s">
        <v>430</v>
      </c>
      <c r="E806" s="1">
        <v>7700</v>
      </c>
      <c r="F806"/>
    </row>
    <row r="807" spans="1:6" x14ac:dyDescent="0.25">
      <c r="A807" s="7">
        <v>42825</v>
      </c>
      <c r="B807" t="s">
        <v>112</v>
      </c>
      <c r="C807" t="s">
        <v>431</v>
      </c>
      <c r="D807" t="s">
        <v>432</v>
      </c>
      <c r="E807" s="1">
        <v>117.45</v>
      </c>
      <c r="F807"/>
    </row>
    <row r="808" spans="1:6" x14ac:dyDescent="0.25">
      <c r="A808" s="7">
        <v>42830</v>
      </c>
      <c r="B808" t="s">
        <v>433</v>
      </c>
      <c r="C808" t="s">
        <v>62</v>
      </c>
      <c r="D808" t="s">
        <v>434</v>
      </c>
      <c r="E808" s="1">
        <v>1085.4000000000001</v>
      </c>
      <c r="F808"/>
    </row>
    <row r="809" spans="1:6" x14ac:dyDescent="0.25">
      <c r="A809" s="7">
        <v>42843</v>
      </c>
      <c r="B809" t="s">
        <v>435</v>
      </c>
      <c r="C809" t="s">
        <v>436</v>
      </c>
      <c r="D809" t="s">
        <v>437</v>
      </c>
      <c r="E809" s="1">
        <v>811.1</v>
      </c>
      <c r="F809"/>
    </row>
    <row r="810" spans="1:6" x14ac:dyDescent="0.25">
      <c r="A810" s="7">
        <v>42860</v>
      </c>
      <c r="B810" t="s">
        <v>61</v>
      </c>
      <c r="C810" t="s">
        <v>438</v>
      </c>
      <c r="D810" t="s">
        <v>439</v>
      </c>
      <c r="E810" s="1">
        <v>4100</v>
      </c>
      <c r="F810"/>
    </row>
    <row r="811" spans="1:6" x14ac:dyDescent="0.25">
      <c r="A811" s="7">
        <v>42865</v>
      </c>
      <c r="B811" t="s">
        <v>440</v>
      </c>
      <c r="C811" t="s">
        <v>441</v>
      </c>
      <c r="D811" t="s">
        <v>442</v>
      </c>
      <c r="E811" s="1">
        <v>4257.25</v>
      </c>
      <c r="F811"/>
    </row>
    <row r="812" spans="1:6" x14ac:dyDescent="0.25">
      <c r="A812" s="7">
        <v>42871</v>
      </c>
      <c r="B812" t="s">
        <v>286</v>
      </c>
      <c r="C812" t="s">
        <v>287</v>
      </c>
      <c r="D812" t="s">
        <v>288</v>
      </c>
      <c r="E812" s="1">
        <v>585.85</v>
      </c>
      <c r="F812"/>
    </row>
    <row r="813" spans="1:6" x14ac:dyDescent="0.25">
      <c r="A813" s="7">
        <v>42874</v>
      </c>
      <c r="B813" t="s">
        <v>61</v>
      </c>
      <c r="C813" t="s">
        <v>443</v>
      </c>
      <c r="D813" t="s">
        <v>444</v>
      </c>
      <c r="E813" s="1">
        <v>2160</v>
      </c>
      <c r="F813"/>
    </row>
    <row r="814" spans="1:6" x14ac:dyDescent="0.25">
      <c r="A814" s="7">
        <v>42884</v>
      </c>
      <c r="B814" t="s">
        <v>142</v>
      </c>
      <c r="C814" t="s">
        <v>445</v>
      </c>
      <c r="D814" t="s">
        <v>446</v>
      </c>
      <c r="E814" s="1">
        <v>7000</v>
      </c>
      <c r="F814"/>
    </row>
    <row r="815" spans="1:6" x14ac:dyDescent="0.25">
      <c r="A815" s="7">
        <v>42885</v>
      </c>
      <c r="B815" t="s">
        <v>61</v>
      </c>
      <c r="C815" t="s">
        <v>447</v>
      </c>
      <c r="D815" t="s">
        <v>448</v>
      </c>
      <c r="E815" s="1">
        <v>60000</v>
      </c>
      <c r="F815"/>
    </row>
    <row r="816" spans="1:6" x14ac:dyDescent="0.25">
      <c r="A816" s="7">
        <v>42885</v>
      </c>
      <c r="B816" t="s">
        <v>449</v>
      </c>
      <c r="C816" t="s">
        <v>450</v>
      </c>
      <c r="D816" t="s">
        <v>451</v>
      </c>
      <c r="E816" s="1">
        <v>24061.599999999999</v>
      </c>
      <c r="F816"/>
    </row>
    <row r="817" spans="1:6" x14ac:dyDescent="0.25">
      <c r="A817" s="7">
        <v>42886</v>
      </c>
      <c r="B817" t="s">
        <v>61</v>
      </c>
      <c r="C817" t="s">
        <v>452</v>
      </c>
      <c r="D817" t="s">
        <v>163</v>
      </c>
      <c r="E817" s="1">
        <v>1026</v>
      </c>
      <c r="F817"/>
    </row>
    <row r="818" spans="1:6" x14ac:dyDescent="0.25">
      <c r="A818" s="7">
        <v>42886</v>
      </c>
      <c r="B818" t="s">
        <v>440</v>
      </c>
      <c r="C818" t="s">
        <v>453</v>
      </c>
      <c r="D818" t="s">
        <v>454</v>
      </c>
      <c r="E818" s="1">
        <v>15162.95</v>
      </c>
      <c r="F818"/>
    </row>
    <row r="819" spans="1:6" x14ac:dyDescent="0.25">
      <c r="A819" s="7">
        <v>42889</v>
      </c>
      <c r="B819" t="s">
        <v>455</v>
      </c>
      <c r="C819" t="s">
        <v>456</v>
      </c>
      <c r="D819" t="s">
        <v>457</v>
      </c>
      <c r="E819" s="1">
        <v>1870.5</v>
      </c>
      <c r="F819"/>
    </row>
    <row r="820" spans="1:6" x14ac:dyDescent="0.25">
      <c r="A820" s="7">
        <v>42898</v>
      </c>
      <c r="B820" t="s">
        <v>455</v>
      </c>
      <c r="C820" t="s">
        <v>458</v>
      </c>
      <c r="D820" t="s">
        <v>459</v>
      </c>
      <c r="E820" s="1">
        <v>11188.8</v>
      </c>
      <c r="F820"/>
    </row>
    <row r="821" spans="1:6" x14ac:dyDescent="0.25">
      <c r="A821" s="7">
        <v>42905</v>
      </c>
      <c r="B821" t="s">
        <v>460</v>
      </c>
      <c r="C821" t="s">
        <v>461</v>
      </c>
      <c r="D821" t="s">
        <v>462</v>
      </c>
      <c r="E821" s="1">
        <v>156</v>
      </c>
      <c r="F821"/>
    </row>
    <row r="822" spans="1:6" x14ac:dyDescent="0.25">
      <c r="A822" s="7">
        <v>42908</v>
      </c>
      <c r="B822" t="s">
        <v>463</v>
      </c>
      <c r="C822" t="s">
        <v>464</v>
      </c>
      <c r="D822" t="s">
        <v>465</v>
      </c>
      <c r="E822" s="1">
        <v>100</v>
      </c>
      <c r="F822"/>
    </row>
    <row r="823" spans="1:6" x14ac:dyDescent="0.25">
      <c r="A823" s="7">
        <v>42913</v>
      </c>
      <c r="B823" t="s">
        <v>289</v>
      </c>
      <c r="C823" t="s">
        <v>290</v>
      </c>
      <c r="D823" t="s">
        <v>291</v>
      </c>
      <c r="E823" s="1">
        <v>1215</v>
      </c>
      <c r="F823"/>
    </row>
    <row r="824" spans="1:6" x14ac:dyDescent="0.25">
      <c r="A824" s="7">
        <v>42915</v>
      </c>
      <c r="B824" t="s">
        <v>180</v>
      </c>
      <c r="C824" t="s">
        <v>466</v>
      </c>
      <c r="D824" t="s">
        <v>467</v>
      </c>
      <c r="E824" s="1">
        <v>1715</v>
      </c>
      <c r="F824"/>
    </row>
    <row r="825" spans="1:6" x14ac:dyDescent="0.25">
      <c r="A825" s="7">
        <v>42916</v>
      </c>
      <c r="B825" t="s">
        <v>468</v>
      </c>
      <c r="C825" t="s">
        <v>469</v>
      </c>
      <c r="D825" t="s">
        <v>470</v>
      </c>
      <c r="E825" s="1">
        <v>1279.2</v>
      </c>
      <c r="F825"/>
    </row>
    <row r="826" spans="1:6" x14ac:dyDescent="0.25">
      <c r="A826" s="7">
        <v>42916</v>
      </c>
      <c r="B826" t="s">
        <v>180</v>
      </c>
      <c r="C826" t="s">
        <v>471</v>
      </c>
      <c r="D826" t="s">
        <v>472</v>
      </c>
      <c r="E826" s="1">
        <v>2109.65</v>
      </c>
      <c r="F826"/>
    </row>
    <row r="827" spans="1:6" x14ac:dyDescent="0.25">
      <c r="A827" s="7">
        <v>42922</v>
      </c>
      <c r="B827" t="s">
        <v>199</v>
      </c>
      <c r="C827" t="s">
        <v>473</v>
      </c>
      <c r="D827" t="s">
        <v>474</v>
      </c>
      <c r="E827" s="1">
        <v>2074.6999999999998</v>
      </c>
      <c r="F827"/>
    </row>
    <row r="828" spans="1:6" x14ac:dyDescent="0.25">
      <c r="A828" s="7">
        <v>42922</v>
      </c>
      <c r="B828" t="s">
        <v>199</v>
      </c>
      <c r="C828" t="s">
        <v>475</v>
      </c>
      <c r="D828" t="s">
        <v>476</v>
      </c>
      <c r="E828" s="1">
        <v>392.2</v>
      </c>
      <c r="F828"/>
    </row>
    <row r="829" spans="1:6" x14ac:dyDescent="0.25">
      <c r="A829" s="7">
        <v>42922</v>
      </c>
      <c r="B829" t="s">
        <v>199</v>
      </c>
      <c r="C829" t="s">
        <v>477</v>
      </c>
      <c r="D829" t="s">
        <v>478</v>
      </c>
      <c r="E829" s="1">
        <v>743.1</v>
      </c>
      <c r="F829"/>
    </row>
    <row r="830" spans="1:6" x14ac:dyDescent="0.25">
      <c r="A830" s="7">
        <v>42926</v>
      </c>
      <c r="B830" t="s">
        <v>479</v>
      </c>
      <c r="C830" t="s">
        <v>480</v>
      </c>
      <c r="D830" t="s">
        <v>481</v>
      </c>
      <c r="E830" s="1">
        <v>1413</v>
      </c>
      <c r="F830"/>
    </row>
    <row r="831" spans="1:6" x14ac:dyDescent="0.25">
      <c r="A831" s="7">
        <v>42941</v>
      </c>
      <c r="B831" t="s">
        <v>482</v>
      </c>
      <c r="C831" t="s">
        <v>483</v>
      </c>
      <c r="D831" t="s">
        <v>484</v>
      </c>
      <c r="E831" s="1">
        <v>18000</v>
      </c>
      <c r="F831"/>
    </row>
    <row r="832" spans="1:6" x14ac:dyDescent="0.25">
      <c r="A832" s="7">
        <v>42942</v>
      </c>
      <c r="B832" t="s">
        <v>485</v>
      </c>
      <c r="C832" t="s">
        <v>486</v>
      </c>
      <c r="D832" t="s">
        <v>487</v>
      </c>
      <c r="E832" s="1">
        <v>950</v>
      </c>
      <c r="F832"/>
    </row>
    <row r="833" spans="1:6" x14ac:dyDescent="0.25">
      <c r="A833" s="7">
        <v>42947</v>
      </c>
      <c r="B833" t="s">
        <v>485</v>
      </c>
      <c r="C833" t="s">
        <v>488</v>
      </c>
      <c r="D833" t="s">
        <v>402</v>
      </c>
      <c r="E833" s="1">
        <v>1944</v>
      </c>
      <c r="F833"/>
    </row>
    <row r="834" spans="1:6" x14ac:dyDescent="0.25">
      <c r="A834" s="7">
        <v>42947</v>
      </c>
      <c r="B834" t="s">
        <v>485</v>
      </c>
      <c r="C834" t="s">
        <v>489</v>
      </c>
      <c r="D834" t="s">
        <v>402</v>
      </c>
      <c r="E834" s="1">
        <v>1058.4000000000001</v>
      </c>
      <c r="F834"/>
    </row>
    <row r="835" spans="1:6" x14ac:dyDescent="0.25">
      <c r="A835" s="7">
        <v>42947</v>
      </c>
      <c r="B835" t="s">
        <v>485</v>
      </c>
      <c r="C835" t="s">
        <v>490</v>
      </c>
      <c r="D835" t="s">
        <v>402</v>
      </c>
      <c r="E835" s="1">
        <v>1760.4</v>
      </c>
      <c r="F835"/>
    </row>
    <row r="836" spans="1:6" x14ac:dyDescent="0.25">
      <c r="A836" s="7">
        <v>42947</v>
      </c>
      <c r="B836" t="s">
        <v>485</v>
      </c>
      <c r="C836" t="s">
        <v>491</v>
      </c>
      <c r="D836" t="s">
        <v>402</v>
      </c>
      <c r="E836" s="1">
        <v>2041.2</v>
      </c>
      <c r="F836"/>
    </row>
    <row r="837" spans="1:6" x14ac:dyDescent="0.25">
      <c r="A837" s="7">
        <v>42947</v>
      </c>
      <c r="B837" t="s">
        <v>122</v>
      </c>
      <c r="C837" t="s">
        <v>492</v>
      </c>
      <c r="D837" t="s">
        <v>493</v>
      </c>
      <c r="E837" s="1">
        <v>410.4</v>
      </c>
      <c r="F837"/>
    </row>
    <row r="838" spans="1:6" x14ac:dyDescent="0.25">
      <c r="A838" s="7">
        <v>42950</v>
      </c>
      <c r="B838" t="s">
        <v>494</v>
      </c>
      <c r="C838" t="s">
        <v>495</v>
      </c>
      <c r="D838" t="s">
        <v>496</v>
      </c>
      <c r="E838" s="1">
        <v>1292.8</v>
      </c>
      <c r="F838"/>
    </row>
    <row r="839" spans="1:6" x14ac:dyDescent="0.25">
      <c r="A839" s="7">
        <v>42950</v>
      </c>
      <c r="B839" t="s">
        <v>494</v>
      </c>
      <c r="C839" t="s">
        <v>497</v>
      </c>
      <c r="D839" t="s">
        <v>498</v>
      </c>
      <c r="E839" s="1">
        <v>117.05</v>
      </c>
      <c r="F839"/>
    </row>
    <row r="840" spans="1:6" x14ac:dyDescent="0.25">
      <c r="A840" s="7">
        <v>42964</v>
      </c>
      <c r="B840" t="s">
        <v>494</v>
      </c>
      <c r="C840" t="s">
        <v>499</v>
      </c>
      <c r="D840" t="s">
        <v>500</v>
      </c>
      <c r="E840" s="1">
        <v>1118.0999999999999</v>
      </c>
      <c r="F840"/>
    </row>
    <row r="841" spans="1:6" x14ac:dyDescent="0.25">
      <c r="A841" s="7">
        <v>42968</v>
      </c>
      <c r="B841" t="s">
        <v>494</v>
      </c>
      <c r="C841" t="s">
        <v>501</v>
      </c>
      <c r="D841" t="s">
        <v>502</v>
      </c>
      <c r="E841" s="1">
        <v>2184</v>
      </c>
      <c r="F841"/>
    </row>
    <row r="842" spans="1:6" x14ac:dyDescent="0.25">
      <c r="A842" s="7">
        <v>42971</v>
      </c>
      <c r="B842" t="s">
        <v>503</v>
      </c>
      <c r="C842" t="s">
        <v>504</v>
      </c>
      <c r="D842" t="s">
        <v>505</v>
      </c>
      <c r="E842" s="1">
        <v>425</v>
      </c>
      <c r="F842"/>
    </row>
    <row r="843" spans="1:6" x14ac:dyDescent="0.25">
      <c r="A843" s="7">
        <v>42971</v>
      </c>
      <c r="B843" t="s">
        <v>503</v>
      </c>
      <c r="C843" t="s">
        <v>506</v>
      </c>
      <c r="D843" t="s">
        <v>507</v>
      </c>
      <c r="E843" s="1">
        <v>4000</v>
      </c>
      <c r="F843"/>
    </row>
    <row r="844" spans="1:6" x14ac:dyDescent="0.25">
      <c r="A844" s="7">
        <v>42976</v>
      </c>
      <c r="B844" t="s">
        <v>503</v>
      </c>
      <c r="C844" t="s">
        <v>508</v>
      </c>
      <c r="D844" t="s">
        <v>509</v>
      </c>
      <c r="E844" s="1">
        <v>4970</v>
      </c>
      <c r="F844"/>
    </row>
    <row r="845" spans="1:6" x14ac:dyDescent="0.25">
      <c r="A845" s="7">
        <v>42978</v>
      </c>
      <c r="B845" t="s">
        <v>503</v>
      </c>
      <c r="C845" t="s">
        <v>510</v>
      </c>
      <c r="D845" t="s">
        <v>511</v>
      </c>
      <c r="E845" s="1">
        <v>985</v>
      </c>
      <c r="F845"/>
    </row>
    <row r="846" spans="1:6" x14ac:dyDescent="0.25">
      <c r="A846" s="7">
        <v>42979</v>
      </c>
      <c r="B846" t="s">
        <v>98</v>
      </c>
      <c r="C846" t="s">
        <v>512</v>
      </c>
      <c r="D846" t="s">
        <v>513</v>
      </c>
      <c r="E846" s="1">
        <v>2500</v>
      </c>
      <c r="F846"/>
    </row>
    <row r="847" spans="1:6" x14ac:dyDescent="0.25">
      <c r="A847" s="7">
        <v>42984</v>
      </c>
      <c r="B847" t="s">
        <v>98</v>
      </c>
      <c r="C847" t="s">
        <v>514</v>
      </c>
      <c r="D847" t="s">
        <v>515</v>
      </c>
      <c r="E847" s="1">
        <v>544.29999999999995</v>
      </c>
      <c r="F847"/>
    </row>
    <row r="848" spans="1:6" x14ac:dyDescent="0.25">
      <c r="A848" s="7">
        <v>42989</v>
      </c>
      <c r="B848" t="s">
        <v>98</v>
      </c>
      <c r="C848" t="s">
        <v>516</v>
      </c>
      <c r="D848" t="s">
        <v>517</v>
      </c>
      <c r="E848" s="1">
        <v>1058.4000000000001</v>
      </c>
      <c r="F848"/>
    </row>
    <row r="849" spans="1:6" x14ac:dyDescent="0.25">
      <c r="A849" s="7">
        <v>42990</v>
      </c>
      <c r="B849" t="s">
        <v>98</v>
      </c>
      <c r="C849" t="s">
        <v>518</v>
      </c>
      <c r="D849" t="s">
        <v>519</v>
      </c>
      <c r="E849" s="1">
        <v>698.6</v>
      </c>
      <c r="F849"/>
    </row>
    <row r="850" spans="1:6" x14ac:dyDescent="0.25">
      <c r="A850" s="7">
        <v>43003</v>
      </c>
      <c r="B850" t="s">
        <v>520</v>
      </c>
      <c r="C850" t="s">
        <v>521</v>
      </c>
      <c r="D850" t="s">
        <v>522</v>
      </c>
      <c r="E850" s="1">
        <v>12300</v>
      </c>
      <c r="F850"/>
    </row>
    <row r="851" spans="1:6" x14ac:dyDescent="0.25">
      <c r="A851" s="7">
        <v>43008</v>
      </c>
      <c r="B851" t="s">
        <v>523</v>
      </c>
      <c r="C851" t="s">
        <v>524</v>
      </c>
      <c r="D851" t="s">
        <v>525</v>
      </c>
      <c r="E851" s="1">
        <v>2507.6</v>
      </c>
      <c r="F851"/>
    </row>
    <row r="852" spans="1:6" x14ac:dyDescent="0.25">
      <c r="A852" s="7">
        <v>43008</v>
      </c>
      <c r="B852" t="s">
        <v>125</v>
      </c>
      <c r="C852" t="s">
        <v>526</v>
      </c>
      <c r="D852" t="s">
        <v>527</v>
      </c>
      <c r="E852" s="1">
        <v>1690</v>
      </c>
      <c r="F852"/>
    </row>
    <row r="853" spans="1:6" x14ac:dyDescent="0.25">
      <c r="A853" s="7">
        <v>43031</v>
      </c>
      <c r="B853" t="s">
        <v>528</v>
      </c>
      <c r="C853" t="s">
        <v>529</v>
      </c>
      <c r="D853" t="s">
        <v>530</v>
      </c>
      <c r="E853" s="1">
        <v>6076</v>
      </c>
      <c r="F853"/>
    </row>
    <row r="854" spans="1:6" x14ac:dyDescent="0.25">
      <c r="A854" s="7">
        <v>43034</v>
      </c>
      <c r="B854" t="s">
        <v>528</v>
      </c>
      <c r="C854" t="s">
        <v>531</v>
      </c>
      <c r="D854" t="s">
        <v>532</v>
      </c>
      <c r="E854" s="1">
        <v>4903.2</v>
      </c>
      <c r="F854"/>
    </row>
    <row r="855" spans="1:6" x14ac:dyDescent="0.25">
      <c r="A855" s="7">
        <v>43037</v>
      </c>
      <c r="B855" t="s">
        <v>533</v>
      </c>
      <c r="C855" t="s">
        <v>230</v>
      </c>
      <c r="D855" t="s">
        <v>534</v>
      </c>
      <c r="E855" s="1">
        <v>5400</v>
      </c>
      <c r="F855"/>
    </row>
    <row r="856" spans="1:6" x14ac:dyDescent="0.25">
      <c r="A856" s="7">
        <v>43038</v>
      </c>
      <c r="B856" t="s">
        <v>528</v>
      </c>
      <c r="C856" t="s">
        <v>535</v>
      </c>
      <c r="D856" t="s">
        <v>536</v>
      </c>
      <c r="E856" s="1">
        <v>25000</v>
      </c>
      <c r="F856"/>
    </row>
    <row r="857" spans="1:6" x14ac:dyDescent="0.25">
      <c r="A857" s="7">
        <v>43038</v>
      </c>
      <c r="B857" t="s">
        <v>528</v>
      </c>
      <c r="C857" t="s">
        <v>537</v>
      </c>
      <c r="D857" t="s">
        <v>538</v>
      </c>
      <c r="E857" s="1">
        <v>34560.5</v>
      </c>
      <c r="F857"/>
    </row>
    <row r="858" spans="1:6" x14ac:dyDescent="0.25">
      <c r="A858" s="7">
        <v>43040</v>
      </c>
      <c r="B858" t="s">
        <v>539</v>
      </c>
      <c r="C858" t="s">
        <v>540</v>
      </c>
      <c r="D858" t="s">
        <v>541</v>
      </c>
      <c r="E858" s="1">
        <v>5914.1</v>
      </c>
      <c r="F858"/>
    </row>
    <row r="859" spans="1:6" x14ac:dyDescent="0.25">
      <c r="A859" s="7">
        <v>43044</v>
      </c>
      <c r="B859" t="s">
        <v>539</v>
      </c>
      <c r="C859" t="s">
        <v>542</v>
      </c>
      <c r="D859" t="s">
        <v>543</v>
      </c>
      <c r="E859" s="1">
        <v>5663.5</v>
      </c>
      <c r="F859"/>
    </row>
    <row r="860" spans="1:6" x14ac:dyDescent="0.25">
      <c r="A860" s="7">
        <v>43045</v>
      </c>
      <c r="B860" t="s">
        <v>539</v>
      </c>
      <c r="C860" t="s">
        <v>544</v>
      </c>
      <c r="D860" t="s">
        <v>545</v>
      </c>
      <c r="E860" s="1">
        <v>2288</v>
      </c>
      <c r="F860"/>
    </row>
    <row r="861" spans="1:6" x14ac:dyDescent="0.25">
      <c r="A861" s="7">
        <v>43052</v>
      </c>
      <c r="B861" t="s">
        <v>539</v>
      </c>
      <c r="C861" t="s">
        <v>546</v>
      </c>
      <c r="D861" t="s">
        <v>547</v>
      </c>
      <c r="E861" s="1">
        <v>5535.05</v>
      </c>
      <c r="F861"/>
    </row>
    <row r="862" spans="1:6" x14ac:dyDescent="0.25">
      <c r="A862" s="7">
        <v>43054</v>
      </c>
      <c r="B862" t="s">
        <v>539</v>
      </c>
      <c r="C862" t="s">
        <v>548</v>
      </c>
      <c r="D862" t="s">
        <v>549</v>
      </c>
      <c r="E862" s="1">
        <v>6592.55</v>
      </c>
      <c r="F862"/>
    </row>
    <row r="863" spans="1:6" x14ac:dyDescent="0.25">
      <c r="A863" s="7">
        <v>43062</v>
      </c>
      <c r="B863" t="s">
        <v>539</v>
      </c>
      <c r="C863" t="s">
        <v>550</v>
      </c>
      <c r="D863" t="s">
        <v>551</v>
      </c>
      <c r="E863" s="1">
        <v>2646</v>
      </c>
      <c r="F863"/>
    </row>
    <row r="864" spans="1:6" x14ac:dyDescent="0.25">
      <c r="A864" s="7">
        <v>43100</v>
      </c>
      <c r="B864" t="s">
        <v>552</v>
      </c>
      <c r="C864" t="s">
        <v>553</v>
      </c>
      <c r="D864" t="s">
        <v>554</v>
      </c>
      <c r="E864" s="1">
        <v>3996.25</v>
      </c>
      <c r="F864"/>
    </row>
    <row r="865" spans="1:5" x14ac:dyDescent="0.25">
      <c r="A865" s="8">
        <v>43101</v>
      </c>
      <c r="B865" s="9" t="s">
        <v>202</v>
      </c>
      <c r="C865" s="9" t="s">
        <v>203</v>
      </c>
      <c r="D865" s="9" t="s">
        <v>204</v>
      </c>
      <c r="E865" s="10">
        <v>10880</v>
      </c>
    </row>
    <row r="866" spans="1:5" x14ac:dyDescent="0.25">
      <c r="A866" s="7">
        <v>43101</v>
      </c>
      <c r="B866" t="s">
        <v>74</v>
      </c>
      <c r="C866" t="s">
        <v>75</v>
      </c>
      <c r="D866" t="s">
        <v>76</v>
      </c>
      <c r="E866" s="1">
        <v>2700</v>
      </c>
    </row>
    <row r="867" spans="1:5" x14ac:dyDescent="0.25">
      <c r="A867" s="7">
        <v>43101</v>
      </c>
      <c r="B867" t="s">
        <v>74</v>
      </c>
      <c r="C867" t="s">
        <v>77</v>
      </c>
      <c r="D867" t="s">
        <v>78</v>
      </c>
      <c r="E867" s="1">
        <v>3026</v>
      </c>
    </row>
    <row r="868" spans="1:5" x14ac:dyDescent="0.25">
      <c r="A868" s="7">
        <v>43101</v>
      </c>
      <c r="B868" t="s">
        <v>74</v>
      </c>
      <c r="C868" t="s">
        <v>79</v>
      </c>
      <c r="D868" t="s">
        <v>80</v>
      </c>
      <c r="E868" s="1">
        <v>1360.8</v>
      </c>
    </row>
    <row r="869" spans="1:5" x14ac:dyDescent="0.25">
      <c r="A869" s="7">
        <v>43101</v>
      </c>
      <c r="B869" t="s">
        <v>74</v>
      </c>
      <c r="C869" t="s">
        <v>81</v>
      </c>
      <c r="D869" t="s">
        <v>82</v>
      </c>
      <c r="E869" s="1">
        <v>18476.650000000001</v>
      </c>
    </row>
    <row r="870" spans="1:5" x14ac:dyDescent="0.25">
      <c r="A870" s="7">
        <v>43101</v>
      </c>
      <c r="B870" t="s">
        <v>74</v>
      </c>
      <c r="C870" t="s">
        <v>83</v>
      </c>
      <c r="D870" t="s">
        <v>84</v>
      </c>
      <c r="E870" s="1">
        <v>7304.9</v>
      </c>
    </row>
    <row r="871" spans="1:5" x14ac:dyDescent="0.25">
      <c r="A871" s="7">
        <v>43101</v>
      </c>
      <c r="B871" t="s">
        <v>85</v>
      </c>
      <c r="C871" t="s">
        <v>86</v>
      </c>
      <c r="D871" t="s">
        <v>87</v>
      </c>
      <c r="E871" s="1">
        <v>1175.05</v>
      </c>
    </row>
    <row r="872" spans="1:5" x14ac:dyDescent="0.25">
      <c r="A872" s="7">
        <v>43101</v>
      </c>
      <c r="B872" t="s">
        <v>85</v>
      </c>
      <c r="C872" t="s">
        <v>88</v>
      </c>
      <c r="D872" t="s">
        <v>89</v>
      </c>
      <c r="E872" s="1">
        <v>1350</v>
      </c>
    </row>
    <row r="873" spans="1:5" x14ac:dyDescent="0.25">
      <c r="A873" s="7">
        <v>43101</v>
      </c>
      <c r="B873" t="s">
        <v>90</v>
      </c>
      <c r="C873" t="s">
        <v>91</v>
      </c>
      <c r="D873" t="s">
        <v>92</v>
      </c>
      <c r="E873" s="1">
        <v>2093.0500000000002</v>
      </c>
    </row>
    <row r="874" spans="1:5" x14ac:dyDescent="0.25">
      <c r="A874" s="7">
        <v>43101</v>
      </c>
      <c r="B874" t="s">
        <v>90</v>
      </c>
      <c r="C874" t="s">
        <v>93</v>
      </c>
      <c r="D874" t="s">
        <v>94</v>
      </c>
      <c r="E874" s="1">
        <v>702</v>
      </c>
    </row>
    <row r="875" spans="1:5" x14ac:dyDescent="0.25">
      <c r="A875" s="7">
        <v>43101</v>
      </c>
      <c r="B875" t="s">
        <v>95</v>
      </c>
      <c r="C875" t="s">
        <v>96</v>
      </c>
      <c r="D875" t="s">
        <v>97</v>
      </c>
      <c r="E875" s="1">
        <v>2052</v>
      </c>
    </row>
    <row r="876" spans="1:5" x14ac:dyDescent="0.25">
      <c r="A876" s="7">
        <v>43101</v>
      </c>
      <c r="B876" t="s">
        <v>98</v>
      </c>
      <c r="C876" t="s">
        <v>99</v>
      </c>
      <c r="D876" t="s">
        <v>100</v>
      </c>
      <c r="E876" s="1">
        <v>1350</v>
      </c>
    </row>
    <row r="877" spans="1:5" x14ac:dyDescent="0.25">
      <c r="A877" s="7">
        <v>43101</v>
      </c>
      <c r="B877" t="s">
        <v>98</v>
      </c>
      <c r="C877" t="s">
        <v>101</v>
      </c>
      <c r="D877" t="s">
        <v>102</v>
      </c>
      <c r="E877" s="1">
        <v>9654.2000000000007</v>
      </c>
    </row>
    <row r="878" spans="1:5" x14ac:dyDescent="0.25">
      <c r="A878" s="7">
        <v>43115</v>
      </c>
      <c r="B878" t="s">
        <v>85</v>
      </c>
      <c r="C878" t="s">
        <v>103</v>
      </c>
      <c r="D878" t="s">
        <v>104</v>
      </c>
      <c r="E878" s="1">
        <v>3560</v>
      </c>
    </row>
    <row r="879" spans="1:5" x14ac:dyDescent="0.25">
      <c r="A879" s="7">
        <v>43115</v>
      </c>
      <c r="B879" t="s">
        <v>85</v>
      </c>
      <c r="C879" t="s">
        <v>105</v>
      </c>
      <c r="D879" t="s">
        <v>106</v>
      </c>
      <c r="E879" s="1">
        <v>2520</v>
      </c>
    </row>
    <row r="880" spans="1:5" x14ac:dyDescent="0.25">
      <c r="A880" s="7">
        <v>43136</v>
      </c>
      <c r="B880" t="s">
        <v>107</v>
      </c>
      <c r="C880" t="s">
        <v>108</v>
      </c>
      <c r="D880" t="s">
        <v>109</v>
      </c>
      <c r="E880" s="1">
        <v>1344.6</v>
      </c>
    </row>
    <row r="881" spans="1:5" x14ac:dyDescent="0.25">
      <c r="A881" s="7">
        <v>43138</v>
      </c>
      <c r="B881" t="s">
        <v>107</v>
      </c>
      <c r="C881" t="s">
        <v>110</v>
      </c>
      <c r="D881" t="s">
        <v>111</v>
      </c>
      <c r="E881" s="1">
        <v>4600</v>
      </c>
    </row>
    <row r="882" spans="1:5" x14ac:dyDescent="0.25">
      <c r="A882" s="7">
        <v>43190</v>
      </c>
      <c r="B882" t="s">
        <v>112</v>
      </c>
      <c r="C882" t="s">
        <v>113</v>
      </c>
      <c r="D882" t="s">
        <v>114</v>
      </c>
      <c r="E882" s="1">
        <v>1866.5</v>
      </c>
    </row>
    <row r="883" spans="1:5" x14ac:dyDescent="0.25">
      <c r="A883" s="7">
        <v>43190</v>
      </c>
      <c r="B883" t="s">
        <v>112</v>
      </c>
      <c r="C883" t="s">
        <v>113</v>
      </c>
      <c r="D883" t="s">
        <v>115</v>
      </c>
      <c r="E883" s="1">
        <v>6014.25</v>
      </c>
    </row>
    <row r="884" spans="1:5" x14ac:dyDescent="0.25">
      <c r="A884" s="7">
        <v>43209</v>
      </c>
      <c r="B884" t="s">
        <v>116</v>
      </c>
      <c r="C884" t="s">
        <v>117</v>
      </c>
      <c r="D884" t="s">
        <v>118</v>
      </c>
      <c r="E884" s="1">
        <v>2700</v>
      </c>
    </row>
    <row r="885" spans="1:5" x14ac:dyDescent="0.25">
      <c r="A885" s="7">
        <v>43216</v>
      </c>
      <c r="B885" t="s">
        <v>119</v>
      </c>
      <c r="C885" t="s">
        <v>120</v>
      </c>
      <c r="D885" t="s">
        <v>121</v>
      </c>
      <c r="E885" s="1">
        <v>383.7</v>
      </c>
    </row>
    <row r="886" spans="1:5" x14ac:dyDescent="0.25">
      <c r="A886" s="7">
        <v>43249</v>
      </c>
      <c r="B886" t="s">
        <v>122</v>
      </c>
      <c r="C886" t="s">
        <v>123</v>
      </c>
      <c r="D886" t="s">
        <v>124</v>
      </c>
      <c r="E886" s="1">
        <v>2170</v>
      </c>
    </row>
    <row r="887" spans="1:5" x14ac:dyDescent="0.25">
      <c r="A887" s="7">
        <v>43255</v>
      </c>
      <c r="B887" t="s">
        <v>125</v>
      </c>
      <c r="C887" t="s">
        <v>126</v>
      </c>
      <c r="D887" t="s">
        <v>127</v>
      </c>
      <c r="E887" s="1">
        <v>1357</v>
      </c>
    </row>
    <row r="888" spans="1:5" x14ac:dyDescent="0.25">
      <c r="A888" s="7">
        <v>43265</v>
      </c>
      <c r="B888" t="s">
        <v>125</v>
      </c>
      <c r="C888" t="s">
        <v>128</v>
      </c>
      <c r="D888" t="s">
        <v>129</v>
      </c>
      <c r="E888" s="1">
        <v>124430.05</v>
      </c>
    </row>
    <row r="889" spans="1:5" x14ac:dyDescent="0.25">
      <c r="A889" s="7">
        <v>43270</v>
      </c>
      <c r="B889" t="s">
        <v>130</v>
      </c>
      <c r="C889" t="s">
        <v>131</v>
      </c>
      <c r="D889" t="s">
        <v>132</v>
      </c>
      <c r="E889" s="1">
        <v>3147.05</v>
      </c>
    </row>
    <row r="890" spans="1:5" x14ac:dyDescent="0.25">
      <c r="A890" s="7">
        <v>43284</v>
      </c>
      <c r="B890" t="s">
        <v>133</v>
      </c>
      <c r="C890" t="s">
        <v>134</v>
      </c>
      <c r="D890" t="s">
        <v>135</v>
      </c>
      <c r="E890" s="1">
        <v>5385</v>
      </c>
    </row>
    <row r="891" spans="1:5" x14ac:dyDescent="0.25">
      <c r="A891" s="7">
        <v>43293</v>
      </c>
      <c r="B891" t="s">
        <v>136</v>
      </c>
      <c r="C891" t="s">
        <v>137</v>
      </c>
      <c r="D891" t="s">
        <v>138</v>
      </c>
      <c r="E891" s="1">
        <v>8000</v>
      </c>
    </row>
    <row r="892" spans="1:5" x14ac:dyDescent="0.25">
      <c r="A892" s="7">
        <v>43314</v>
      </c>
      <c r="B892" t="s">
        <v>139</v>
      </c>
      <c r="C892" t="s">
        <v>140</v>
      </c>
      <c r="D892" t="s">
        <v>141</v>
      </c>
      <c r="E892" s="1">
        <v>650</v>
      </c>
    </row>
    <row r="893" spans="1:5" x14ac:dyDescent="0.25">
      <c r="A893" s="7">
        <v>43334</v>
      </c>
      <c r="B893" t="s">
        <v>142</v>
      </c>
      <c r="C893" t="s">
        <v>143</v>
      </c>
      <c r="D893" t="s">
        <v>144</v>
      </c>
      <c r="E893" s="1">
        <v>15078</v>
      </c>
    </row>
    <row r="894" spans="1:5" x14ac:dyDescent="0.25">
      <c r="A894" s="7">
        <v>43335</v>
      </c>
      <c r="B894" t="s">
        <v>145</v>
      </c>
      <c r="C894" t="s">
        <v>146</v>
      </c>
      <c r="D894" t="s">
        <v>147</v>
      </c>
      <c r="E894" s="1">
        <v>124430.05</v>
      </c>
    </row>
    <row r="895" spans="1:5" x14ac:dyDescent="0.25">
      <c r="A895" s="7">
        <v>43348</v>
      </c>
      <c r="B895" t="s">
        <v>148</v>
      </c>
      <c r="C895" t="s">
        <v>149</v>
      </c>
      <c r="D895" t="s">
        <v>150</v>
      </c>
      <c r="E895" s="1">
        <v>1077</v>
      </c>
    </row>
    <row r="896" spans="1:5" x14ac:dyDescent="0.25">
      <c r="A896" s="7">
        <v>43353</v>
      </c>
      <c r="B896" t="s">
        <v>148</v>
      </c>
      <c r="C896" t="s">
        <v>151</v>
      </c>
      <c r="D896" t="s">
        <v>66</v>
      </c>
      <c r="E896" s="1">
        <v>824.45</v>
      </c>
    </row>
    <row r="897" spans="1:5" x14ac:dyDescent="0.25">
      <c r="A897" s="7">
        <v>43353</v>
      </c>
      <c r="B897" t="s">
        <v>148</v>
      </c>
      <c r="C897" t="s">
        <v>152</v>
      </c>
      <c r="D897" t="s">
        <v>66</v>
      </c>
      <c r="E897" s="1">
        <v>1218.6500000000001</v>
      </c>
    </row>
    <row r="898" spans="1:5" x14ac:dyDescent="0.25">
      <c r="A898" s="7">
        <v>43353</v>
      </c>
      <c r="B898" t="s">
        <v>148</v>
      </c>
      <c r="C898" t="s">
        <v>153</v>
      </c>
      <c r="D898" t="s">
        <v>66</v>
      </c>
      <c r="E898" s="1">
        <v>15302.55</v>
      </c>
    </row>
    <row r="899" spans="1:5" x14ac:dyDescent="0.25">
      <c r="A899" s="7">
        <v>43353</v>
      </c>
      <c r="B899" t="s">
        <v>148</v>
      </c>
      <c r="C899" t="s">
        <v>154</v>
      </c>
      <c r="D899" t="s">
        <v>155</v>
      </c>
      <c r="E899" s="1">
        <v>252</v>
      </c>
    </row>
    <row r="900" spans="1:5" x14ac:dyDescent="0.25">
      <c r="A900" s="7">
        <v>43357</v>
      </c>
      <c r="B900" t="s">
        <v>156</v>
      </c>
      <c r="C900" t="s">
        <v>157</v>
      </c>
      <c r="D900" t="s">
        <v>158</v>
      </c>
      <c r="E900" s="1">
        <v>60</v>
      </c>
    </row>
    <row r="901" spans="1:5" x14ac:dyDescent="0.25">
      <c r="A901" s="7">
        <v>43362</v>
      </c>
      <c r="B901" t="s">
        <v>148</v>
      </c>
      <c r="C901" t="s">
        <v>159</v>
      </c>
      <c r="D901" t="s">
        <v>160</v>
      </c>
      <c r="E901" s="1">
        <v>510</v>
      </c>
    </row>
    <row r="902" spans="1:5" x14ac:dyDescent="0.25">
      <c r="A902" s="7">
        <v>43363</v>
      </c>
      <c r="B902" t="s">
        <v>161</v>
      </c>
      <c r="C902" t="s">
        <v>162</v>
      </c>
      <c r="D902" t="s">
        <v>163</v>
      </c>
      <c r="E902" s="1">
        <v>22455.45</v>
      </c>
    </row>
    <row r="903" spans="1:5" x14ac:dyDescent="0.25">
      <c r="A903" s="7">
        <v>43370</v>
      </c>
      <c r="B903" t="s">
        <v>148</v>
      </c>
      <c r="C903" t="s">
        <v>164</v>
      </c>
      <c r="D903" t="s">
        <v>165</v>
      </c>
      <c r="E903" s="1">
        <v>12000</v>
      </c>
    </row>
    <row r="904" spans="1:5" x14ac:dyDescent="0.25">
      <c r="A904" s="7">
        <v>43370</v>
      </c>
      <c r="B904" t="s">
        <v>161</v>
      </c>
      <c r="C904" t="s">
        <v>166</v>
      </c>
      <c r="D904" t="s">
        <v>167</v>
      </c>
      <c r="E904" s="1">
        <v>10640.75</v>
      </c>
    </row>
    <row r="905" spans="1:5" x14ac:dyDescent="0.25">
      <c r="A905" s="7">
        <v>43371</v>
      </c>
      <c r="B905" t="s">
        <v>148</v>
      </c>
      <c r="C905" t="s">
        <v>168</v>
      </c>
      <c r="D905" t="s">
        <v>169</v>
      </c>
      <c r="E905" s="1">
        <v>30156</v>
      </c>
    </row>
    <row r="906" spans="1:5" x14ac:dyDescent="0.25">
      <c r="A906" s="7">
        <v>43372</v>
      </c>
      <c r="B906" t="s">
        <v>148</v>
      </c>
      <c r="C906" t="s">
        <v>170</v>
      </c>
      <c r="D906" t="s">
        <v>171</v>
      </c>
      <c r="E906" s="1">
        <v>845.45</v>
      </c>
    </row>
    <row r="907" spans="1:5" x14ac:dyDescent="0.25">
      <c r="A907" s="7">
        <v>43373</v>
      </c>
      <c r="B907" t="s">
        <v>161</v>
      </c>
      <c r="C907" t="s">
        <v>172</v>
      </c>
      <c r="D907" t="s">
        <v>173</v>
      </c>
      <c r="E907" s="1">
        <v>150</v>
      </c>
    </row>
    <row r="908" spans="1:5" x14ac:dyDescent="0.25">
      <c r="A908" s="7">
        <v>43379</v>
      </c>
      <c r="B908" t="s">
        <v>174</v>
      </c>
      <c r="C908" t="s">
        <v>175</v>
      </c>
      <c r="D908" t="s">
        <v>176</v>
      </c>
      <c r="E908" s="1">
        <v>180</v>
      </c>
    </row>
    <row r="909" spans="1:5" x14ac:dyDescent="0.25">
      <c r="A909" s="7">
        <v>43381</v>
      </c>
      <c r="B909" t="s">
        <v>177</v>
      </c>
      <c r="C909" t="s">
        <v>178</v>
      </c>
      <c r="D909" t="s">
        <v>179</v>
      </c>
      <c r="E909" s="1">
        <v>124430.05</v>
      </c>
    </row>
    <row r="910" spans="1:5" x14ac:dyDescent="0.25">
      <c r="A910" s="7">
        <v>43382</v>
      </c>
      <c r="B910" t="s">
        <v>180</v>
      </c>
      <c r="C910" t="s">
        <v>181</v>
      </c>
      <c r="D910" t="s">
        <v>182</v>
      </c>
      <c r="E910" s="1">
        <v>16639.650000000001</v>
      </c>
    </row>
    <row r="911" spans="1:5" x14ac:dyDescent="0.25">
      <c r="A911" s="7">
        <v>43384</v>
      </c>
      <c r="B911" t="s">
        <v>180</v>
      </c>
      <c r="C911" t="s">
        <v>183</v>
      </c>
      <c r="D911" t="s">
        <v>184</v>
      </c>
      <c r="E911" s="1">
        <v>9660.7000000000007</v>
      </c>
    </row>
    <row r="912" spans="1:5" x14ac:dyDescent="0.25">
      <c r="A912" s="7">
        <v>43385</v>
      </c>
      <c r="B912" t="s">
        <v>174</v>
      </c>
      <c r="C912" t="s">
        <v>185</v>
      </c>
      <c r="D912" t="s">
        <v>66</v>
      </c>
      <c r="E912" s="1">
        <v>313.39999999999998</v>
      </c>
    </row>
    <row r="913" spans="1:5" x14ac:dyDescent="0.25">
      <c r="A913" s="7">
        <v>43385</v>
      </c>
      <c r="B913" t="s">
        <v>174</v>
      </c>
      <c r="C913" t="s">
        <v>186</v>
      </c>
      <c r="D913" t="s">
        <v>66</v>
      </c>
      <c r="E913" s="1">
        <v>3091.55</v>
      </c>
    </row>
    <row r="914" spans="1:5" x14ac:dyDescent="0.25">
      <c r="A914" s="7">
        <v>43385</v>
      </c>
      <c r="B914" t="s">
        <v>174</v>
      </c>
      <c r="C914" t="s">
        <v>187</v>
      </c>
      <c r="D914" t="s">
        <v>66</v>
      </c>
      <c r="E914" s="1">
        <v>2598.8000000000002</v>
      </c>
    </row>
    <row r="915" spans="1:5" x14ac:dyDescent="0.25">
      <c r="A915" s="7">
        <v>43388</v>
      </c>
      <c r="B915" t="s">
        <v>180</v>
      </c>
      <c r="C915" t="s">
        <v>188</v>
      </c>
      <c r="D915" t="s">
        <v>189</v>
      </c>
      <c r="E915" s="1">
        <v>4510.5</v>
      </c>
    </row>
    <row r="916" spans="1:5" x14ac:dyDescent="0.25">
      <c r="A916" s="7">
        <v>43392</v>
      </c>
      <c r="B916" t="s">
        <v>174</v>
      </c>
      <c r="C916" t="s">
        <v>190</v>
      </c>
      <c r="D916" t="s">
        <v>191</v>
      </c>
      <c r="E916" s="1">
        <v>3029.95</v>
      </c>
    </row>
    <row r="917" spans="1:5" x14ac:dyDescent="0.25">
      <c r="A917" s="7">
        <v>43392</v>
      </c>
      <c r="B917" t="s">
        <v>174</v>
      </c>
      <c r="C917" t="s">
        <v>192</v>
      </c>
      <c r="D917" t="s">
        <v>191</v>
      </c>
      <c r="E917" s="1">
        <v>2839.2</v>
      </c>
    </row>
    <row r="918" spans="1:5" x14ac:dyDescent="0.25">
      <c r="A918" s="7">
        <v>43392</v>
      </c>
      <c r="B918" t="s">
        <v>180</v>
      </c>
      <c r="C918" t="s">
        <v>193</v>
      </c>
      <c r="D918" t="s">
        <v>194</v>
      </c>
      <c r="E918" s="1">
        <v>7431.3</v>
      </c>
    </row>
    <row r="919" spans="1:5" x14ac:dyDescent="0.25">
      <c r="A919" s="7">
        <v>43398</v>
      </c>
      <c r="B919" t="s">
        <v>180</v>
      </c>
      <c r="C919" t="s">
        <v>195</v>
      </c>
      <c r="D919" t="s">
        <v>196</v>
      </c>
      <c r="E919" s="1">
        <v>6138.9</v>
      </c>
    </row>
    <row r="920" spans="1:5" x14ac:dyDescent="0.25">
      <c r="A920" s="7">
        <v>43399</v>
      </c>
      <c r="B920" t="s">
        <v>180</v>
      </c>
      <c r="C920" t="s">
        <v>197</v>
      </c>
      <c r="D920" t="s">
        <v>198</v>
      </c>
      <c r="E920" s="1">
        <v>18620.05</v>
      </c>
    </row>
    <row r="921" spans="1:5" x14ac:dyDescent="0.25">
      <c r="A921" s="7">
        <v>43423</v>
      </c>
      <c r="B921" t="s">
        <v>199</v>
      </c>
      <c r="C921" t="s">
        <v>200</v>
      </c>
      <c r="D921" t="s">
        <v>201</v>
      </c>
      <c r="E921" s="1">
        <v>38489.85</v>
      </c>
    </row>
    <row r="922" spans="1:5" x14ac:dyDescent="0.25">
      <c r="A922" s="7">
        <v>43466</v>
      </c>
      <c r="B922" t="s">
        <v>34</v>
      </c>
      <c r="C922" t="s">
        <v>35</v>
      </c>
      <c r="D922" t="s">
        <v>36</v>
      </c>
      <c r="E922" s="1">
        <v>471.75</v>
      </c>
    </row>
    <row r="923" spans="1:5" x14ac:dyDescent="0.25">
      <c r="A923" s="7">
        <v>43466</v>
      </c>
      <c r="B923" t="s">
        <v>34</v>
      </c>
      <c r="C923" t="s">
        <v>37</v>
      </c>
      <c r="D923" t="s">
        <v>38</v>
      </c>
      <c r="E923" s="1">
        <v>2280</v>
      </c>
    </row>
    <row r="924" spans="1:5" x14ac:dyDescent="0.25">
      <c r="A924" s="7">
        <v>43466</v>
      </c>
      <c r="B924" t="s">
        <v>34</v>
      </c>
      <c r="C924" t="s">
        <v>39</v>
      </c>
      <c r="D924" t="s">
        <v>40</v>
      </c>
      <c r="E924" s="1">
        <v>2770</v>
      </c>
    </row>
    <row r="925" spans="1:5" x14ac:dyDescent="0.25">
      <c r="A925" s="7">
        <v>43466</v>
      </c>
      <c r="B925" t="s">
        <v>34</v>
      </c>
      <c r="C925" t="s">
        <v>41</v>
      </c>
      <c r="D925" t="s">
        <v>42</v>
      </c>
      <c r="E925" s="1">
        <v>16585.8</v>
      </c>
    </row>
    <row r="926" spans="1:5" x14ac:dyDescent="0.25">
      <c r="A926" s="7">
        <v>43466</v>
      </c>
      <c r="B926" t="s">
        <v>34</v>
      </c>
      <c r="C926" t="s">
        <v>43</v>
      </c>
      <c r="D926" t="s">
        <v>44</v>
      </c>
      <c r="E926" s="1">
        <v>16529.75</v>
      </c>
    </row>
    <row r="927" spans="1:5" x14ac:dyDescent="0.25">
      <c r="A927" s="7">
        <v>43466</v>
      </c>
      <c r="B927" t="s">
        <v>45</v>
      </c>
      <c r="C927" t="s">
        <v>46</v>
      </c>
      <c r="D927" t="s">
        <v>47</v>
      </c>
      <c r="E927" s="1">
        <v>861.6</v>
      </c>
    </row>
    <row r="928" spans="1:5" x14ac:dyDescent="0.25">
      <c r="A928" s="7">
        <v>43474</v>
      </c>
      <c r="B928" t="s">
        <v>45</v>
      </c>
      <c r="C928" t="s">
        <v>48</v>
      </c>
      <c r="D928" t="s">
        <v>49</v>
      </c>
      <c r="E928" s="1">
        <v>189.1</v>
      </c>
    </row>
    <row r="929" spans="1:5" x14ac:dyDescent="0.25">
      <c r="A929" s="7">
        <v>43510</v>
      </c>
      <c r="B929" t="s">
        <v>50</v>
      </c>
      <c r="C929" t="s">
        <v>51</v>
      </c>
      <c r="D929" t="s">
        <v>52</v>
      </c>
      <c r="E929" s="1">
        <v>9369.9</v>
      </c>
    </row>
    <row r="930" spans="1:5" x14ac:dyDescent="0.25">
      <c r="A930" s="7">
        <v>43522</v>
      </c>
      <c r="B930" t="s">
        <v>53</v>
      </c>
      <c r="C930" t="s">
        <v>54</v>
      </c>
      <c r="D930" t="s">
        <v>55</v>
      </c>
      <c r="E930" s="1">
        <v>4614.95</v>
      </c>
    </row>
    <row r="931" spans="1:5" x14ac:dyDescent="0.25">
      <c r="A931" s="7">
        <v>43529</v>
      </c>
      <c r="B931" t="s">
        <v>56</v>
      </c>
      <c r="C931" t="s">
        <v>57</v>
      </c>
      <c r="D931" t="s">
        <v>58</v>
      </c>
      <c r="E931" s="1">
        <v>32688.05</v>
      </c>
    </row>
    <row r="932" spans="1:5" x14ac:dyDescent="0.25">
      <c r="A932" s="7">
        <v>43538</v>
      </c>
      <c r="B932" t="s">
        <v>56</v>
      </c>
      <c r="C932" t="s">
        <v>59</v>
      </c>
      <c r="D932" t="s">
        <v>60</v>
      </c>
      <c r="E932" s="1">
        <v>1519.05</v>
      </c>
    </row>
    <row r="933" spans="1:5" x14ac:dyDescent="0.25">
      <c r="A933" s="7">
        <v>43587</v>
      </c>
      <c r="B933" t="s">
        <v>61</v>
      </c>
      <c r="C933" t="s">
        <v>62</v>
      </c>
      <c r="D933" t="s">
        <v>63</v>
      </c>
      <c r="E933" s="1">
        <v>4435.6000000000004</v>
      </c>
    </row>
    <row r="934" spans="1:5" x14ac:dyDescent="0.25">
      <c r="A934" s="7">
        <v>43690</v>
      </c>
      <c r="B934" t="s">
        <v>64</v>
      </c>
      <c r="C934" t="s">
        <v>65</v>
      </c>
      <c r="D934" t="s">
        <v>66</v>
      </c>
      <c r="E934" s="1">
        <v>1568.1</v>
      </c>
    </row>
    <row r="935" spans="1:5" x14ac:dyDescent="0.25">
      <c r="A935" s="7">
        <v>43738</v>
      </c>
      <c r="B935" t="s">
        <v>67</v>
      </c>
      <c r="C935" t="s">
        <v>68</v>
      </c>
      <c r="D935" t="s">
        <v>69</v>
      </c>
      <c r="E935" s="1">
        <v>6899.6</v>
      </c>
    </row>
    <row r="936" spans="1:5" x14ac:dyDescent="0.25">
      <c r="A936" s="7">
        <v>43829</v>
      </c>
      <c r="B936" t="s">
        <v>70</v>
      </c>
      <c r="C936" t="s">
        <v>71</v>
      </c>
      <c r="D936" t="s">
        <v>72</v>
      </c>
      <c r="E936" s="1">
        <v>4659.6499999999996</v>
      </c>
    </row>
    <row r="937" spans="1:5" x14ac:dyDescent="0.25">
      <c r="A937" s="7">
        <v>43921</v>
      </c>
      <c r="B937" t="s">
        <v>207</v>
      </c>
      <c r="C937" t="s">
        <v>208</v>
      </c>
      <c r="D937" t="s">
        <v>209</v>
      </c>
      <c r="E937" s="1">
        <v>2867.5</v>
      </c>
    </row>
    <row r="938" spans="1:5" x14ac:dyDescent="0.25">
      <c r="A938" s="7">
        <v>44033</v>
      </c>
      <c r="B938" t="s">
        <v>210</v>
      </c>
      <c r="C938" t="s">
        <v>211</v>
      </c>
      <c r="D938" t="s">
        <v>212</v>
      </c>
      <c r="E938" s="1">
        <v>7701.95</v>
      </c>
    </row>
    <row r="939" spans="1:5" x14ac:dyDescent="0.25">
      <c r="A939" s="7">
        <v>44043</v>
      </c>
      <c r="B939" t="s">
        <v>213</v>
      </c>
      <c r="C939" t="s">
        <v>214</v>
      </c>
      <c r="D939" t="s">
        <v>215</v>
      </c>
      <c r="E939" s="1">
        <v>5218.05</v>
      </c>
    </row>
    <row r="940" spans="1:5" x14ac:dyDescent="0.25">
      <c r="A940" s="7">
        <v>44064</v>
      </c>
      <c r="B940" t="s">
        <v>216</v>
      </c>
      <c r="C940" t="s">
        <v>217</v>
      </c>
      <c r="D940" t="s">
        <v>218</v>
      </c>
      <c r="E940" s="1">
        <v>355.4</v>
      </c>
    </row>
    <row r="941" spans="1:5" x14ac:dyDescent="0.25">
      <c r="A941" s="7">
        <v>44104</v>
      </c>
      <c r="B941" t="s">
        <v>219</v>
      </c>
      <c r="C941" t="s">
        <v>175</v>
      </c>
      <c r="D941" t="s">
        <v>220</v>
      </c>
      <c r="E941" s="1">
        <v>2105.5500000000002</v>
      </c>
    </row>
    <row r="942" spans="1:5" x14ac:dyDescent="0.25">
      <c r="A942" s="7">
        <v>44145</v>
      </c>
      <c r="B942" t="s">
        <v>221</v>
      </c>
      <c r="C942" t="s">
        <v>222</v>
      </c>
      <c r="D942" t="s">
        <v>223</v>
      </c>
      <c r="E942" s="1">
        <v>285</v>
      </c>
    </row>
    <row r="943" spans="1:5" x14ac:dyDescent="0.25">
      <c r="A943" s="7">
        <v>44148</v>
      </c>
      <c r="B943" t="s">
        <v>224</v>
      </c>
      <c r="C943" t="s">
        <v>225</v>
      </c>
      <c r="D943" t="s">
        <v>226</v>
      </c>
      <c r="E943" s="1">
        <v>3484</v>
      </c>
    </row>
    <row r="944" spans="1:5" x14ac:dyDescent="0.25">
      <c r="A944" s="7">
        <v>44177</v>
      </c>
      <c r="B944" t="s">
        <v>227</v>
      </c>
      <c r="C944" t="s">
        <v>128</v>
      </c>
      <c r="D944" t="s">
        <v>228</v>
      </c>
      <c r="E944" s="1">
        <v>1124.4000000000001</v>
      </c>
    </row>
    <row r="945" spans="1:5" x14ac:dyDescent="0.25">
      <c r="A945" s="7">
        <v>44188</v>
      </c>
      <c r="B945" t="s">
        <v>229</v>
      </c>
      <c r="C945" t="s">
        <v>230</v>
      </c>
      <c r="D945" t="s">
        <v>231</v>
      </c>
      <c r="E945" s="1">
        <v>3670.35</v>
      </c>
    </row>
    <row r="946" spans="1:5" x14ac:dyDescent="0.25">
      <c r="A946" s="7">
        <v>44196</v>
      </c>
      <c r="B946" t="s">
        <v>232</v>
      </c>
      <c r="C946" t="s">
        <v>233</v>
      </c>
      <c r="D946" t="s">
        <v>234</v>
      </c>
      <c r="E946" s="1">
        <v>1955.4</v>
      </c>
    </row>
    <row r="947" spans="1:5" x14ac:dyDescent="0.25">
      <c r="A947" s="7">
        <v>44197</v>
      </c>
      <c r="B947" t="s">
        <v>244</v>
      </c>
      <c r="C947" t="s">
        <v>245</v>
      </c>
      <c r="D947" t="s">
        <v>246</v>
      </c>
      <c r="E947" s="1">
        <v>7866.4</v>
      </c>
    </row>
    <row r="948" spans="1:5" x14ac:dyDescent="0.25">
      <c r="A948" s="7">
        <v>44237</v>
      </c>
      <c r="B948" t="s">
        <v>247</v>
      </c>
      <c r="C948" t="s">
        <v>248</v>
      </c>
      <c r="D948" t="s">
        <v>249</v>
      </c>
      <c r="E948" s="1">
        <v>1863.2</v>
      </c>
    </row>
    <row r="949" spans="1:5" x14ac:dyDescent="0.25">
      <c r="A949" s="7">
        <v>44286</v>
      </c>
      <c r="B949" t="s">
        <v>250</v>
      </c>
      <c r="C949" t="s">
        <v>251</v>
      </c>
      <c r="D949" t="s">
        <v>209</v>
      </c>
      <c r="E949" s="1">
        <v>2329.5500000000002</v>
      </c>
    </row>
    <row r="950" spans="1:5" x14ac:dyDescent="0.25">
      <c r="A950" s="7">
        <v>44377</v>
      </c>
      <c r="B950" t="s">
        <v>252</v>
      </c>
      <c r="C950" t="s">
        <v>253</v>
      </c>
      <c r="D950" t="s">
        <v>212</v>
      </c>
      <c r="E950" s="1">
        <v>2553.5500000000002</v>
      </c>
    </row>
    <row r="951" spans="1:5" x14ac:dyDescent="0.25">
      <c r="A951" s="7">
        <v>44480</v>
      </c>
      <c r="B951" t="s">
        <v>254</v>
      </c>
      <c r="C951" t="s">
        <v>255</v>
      </c>
      <c r="D951" t="s">
        <v>220</v>
      </c>
      <c r="E951" s="1">
        <v>1344.1</v>
      </c>
    </row>
    <row r="952" spans="1:5" x14ac:dyDescent="0.25">
      <c r="A952" s="7">
        <v>44561</v>
      </c>
      <c r="B952" t="s">
        <v>256</v>
      </c>
      <c r="C952" t="s">
        <v>257</v>
      </c>
      <c r="D952" t="s">
        <v>246</v>
      </c>
      <c r="E952" s="1">
        <v>4989.75</v>
      </c>
    </row>
    <row r="953" spans="1:5" x14ac:dyDescent="0.25">
      <c r="A953" s="7">
        <v>44676</v>
      </c>
      <c r="B953" t="s">
        <v>262</v>
      </c>
      <c r="C953" t="s">
        <v>263</v>
      </c>
      <c r="D953" t="s">
        <v>264</v>
      </c>
      <c r="E953" s="1">
        <v>2856.2</v>
      </c>
    </row>
    <row r="954" spans="1:5" x14ac:dyDescent="0.25">
      <c r="A954" s="7">
        <v>44676</v>
      </c>
      <c r="B954" t="s">
        <v>262</v>
      </c>
      <c r="C954" t="s">
        <v>265</v>
      </c>
      <c r="D954" t="s">
        <v>266</v>
      </c>
      <c r="E954" s="1">
        <v>2098</v>
      </c>
    </row>
    <row r="955" spans="1:5" x14ac:dyDescent="0.25">
      <c r="A955" s="7">
        <v>44734</v>
      </c>
      <c r="B955" t="s">
        <v>267</v>
      </c>
      <c r="C955" t="s">
        <v>268</v>
      </c>
      <c r="D955" t="s">
        <v>269</v>
      </c>
      <c r="E955" s="1">
        <v>302.89999999999998</v>
      </c>
    </row>
    <row r="956" spans="1:5" x14ac:dyDescent="0.25">
      <c r="A956" s="7">
        <v>44749</v>
      </c>
      <c r="B956" t="s">
        <v>270</v>
      </c>
      <c r="C956" t="s">
        <v>271</v>
      </c>
      <c r="D956" t="s">
        <v>272</v>
      </c>
      <c r="E956" s="1">
        <v>1478.7</v>
      </c>
    </row>
    <row r="957" spans="1:5" x14ac:dyDescent="0.25">
      <c r="A957" s="7">
        <v>44854</v>
      </c>
      <c r="B957" t="s">
        <v>133</v>
      </c>
      <c r="C957" t="s">
        <v>273</v>
      </c>
      <c r="D957" t="s">
        <v>274</v>
      </c>
      <c r="E957" s="1">
        <v>896.05</v>
      </c>
    </row>
    <row r="958" spans="1:5" x14ac:dyDescent="0.25">
      <c r="A958" s="7">
        <v>44926</v>
      </c>
      <c r="B958" t="s">
        <v>259</v>
      </c>
      <c r="C958" t="s">
        <v>260</v>
      </c>
      <c r="D958" t="s">
        <v>261</v>
      </c>
      <c r="E958" s="1">
        <v>54444.3</v>
      </c>
    </row>
    <row r="959" spans="1:5" x14ac:dyDescent="0.25">
      <c r="A959" s="7">
        <v>44926</v>
      </c>
      <c r="B959" t="s">
        <v>275</v>
      </c>
      <c r="C959" t="s">
        <v>276</v>
      </c>
      <c r="D959" t="s">
        <v>277</v>
      </c>
      <c r="E959" s="1">
        <v>1030.7</v>
      </c>
    </row>
    <row r="961" spans="5:5" x14ac:dyDescent="0.25">
      <c r="E961" s="3">
        <f>SUM(E7:E959)-SUM(F7:F959)</f>
        <v>29753704.489999976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563CF-DFF4-4D78-990E-0C1A27B737D1}">
  <dimension ref="A2:H961"/>
  <sheetViews>
    <sheetView workbookViewId="0">
      <selection activeCell="D23" sqref="D23"/>
    </sheetView>
  </sheetViews>
  <sheetFormatPr baseColWidth="10" defaultRowHeight="15" x14ac:dyDescent="0.25"/>
  <cols>
    <col min="1" max="1" width="9.85546875" bestFit="1" customWidth="1"/>
    <col min="2" max="2" width="7.140625" customWidth="1"/>
    <col min="3" max="3" width="7.140625" bestFit="1" customWidth="1"/>
    <col min="4" max="4" width="120.85546875" bestFit="1" customWidth="1"/>
    <col min="5" max="5" width="12.28515625" style="1" bestFit="1" customWidth="1"/>
    <col min="6" max="6" width="12.5703125" style="1" customWidth="1"/>
    <col min="8" max="8" width="12.28515625" bestFit="1" customWidth="1"/>
  </cols>
  <sheetData>
    <row r="2" spans="1:6" x14ac:dyDescent="0.25">
      <c r="B2" s="5" t="s">
        <v>0</v>
      </c>
    </row>
    <row r="4" spans="1:6" x14ac:dyDescent="0.25">
      <c r="B4" s="2" t="s">
        <v>1880</v>
      </c>
    </row>
    <row r="6" spans="1:6" x14ac:dyDescent="0.25">
      <c r="A6" t="s">
        <v>29</v>
      </c>
      <c r="B6" t="s">
        <v>30</v>
      </c>
      <c r="C6" t="s">
        <v>31</v>
      </c>
      <c r="D6" t="s">
        <v>32</v>
      </c>
      <c r="E6" s="1" t="s">
        <v>33</v>
      </c>
      <c r="F6" s="1" t="s">
        <v>239</v>
      </c>
    </row>
    <row r="7" spans="1:6" x14ac:dyDescent="0.25">
      <c r="A7" s="7">
        <v>41995</v>
      </c>
      <c r="B7" t="s">
        <v>1741</v>
      </c>
      <c r="C7" t="s">
        <v>1742</v>
      </c>
      <c r="D7" t="s">
        <v>1743</v>
      </c>
      <c r="F7" s="1">
        <v>1079662</v>
      </c>
    </row>
    <row r="8" spans="1:6" x14ac:dyDescent="0.25">
      <c r="A8" s="8">
        <v>42758</v>
      </c>
      <c r="B8" s="9" t="s">
        <v>278</v>
      </c>
      <c r="C8" s="9" t="s">
        <v>561</v>
      </c>
      <c r="D8" s="9" t="s">
        <v>562</v>
      </c>
      <c r="E8" s="9"/>
      <c r="F8" s="10">
        <v>30440.01</v>
      </c>
    </row>
    <row r="9" spans="1:6" x14ac:dyDescent="0.25">
      <c r="A9" s="7">
        <v>42846</v>
      </c>
      <c r="B9" t="s">
        <v>555</v>
      </c>
      <c r="C9" t="s">
        <v>556</v>
      </c>
      <c r="D9" t="s">
        <v>557</v>
      </c>
      <c r="E9"/>
      <c r="F9" s="1">
        <v>18000</v>
      </c>
    </row>
    <row r="10" spans="1:6" x14ac:dyDescent="0.25">
      <c r="A10" s="7">
        <v>43090</v>
      </c>
      <c r="B10" t="s">
        <v>558</v>
      </c>
      <c r="C10" t="s">
        <v>559</v>
      </c>
      <c r="D10" t="s">
        <v>560</v>
      </c>
      <c r="E10"/>
      <c r="F10" s="1">
        <v>357000</v>
      </c>
    </row>
    <row r="11" spans="1:6" x14ac:dyDescent="0.25">
      <c r="A11" s="7">
        <v>44071</v>
      </c>
      <c r="B11" t="s">
        <v>240</v>
      </c>
      <c r="C11" t="s">
        <v>241</v>
      </c>
      <c r="D11" t="s">
        <v>1917</v>
      </c>
      <c r="E11"/>
      <c r="F11" s="1">
        <v>430800</v>
      </c>
    </row>
    <row r="12" spans="1:6" x14ac:dyDescent="0.25">
      <c r="A12" s="7">
        <v>44196</v>
      </c>
      <c r="B12" t="s">
        <v>236</v>
      </c>
      <c r="C12" t="s">
        <v>237</v>
      </c>
      <c r="D12" t="s">
        <v>238</v>
      </c>
      <c r="E12"/>
      <c r="F12" s="1">
        <v>19242198</v>
      </c>
    </row>
    <row r="13" spans="1:6" x14ac:dyDescent="0.25">
      <c r="A13" s="7">
        <v>44585</v>
      </c>
      <c r="B13" t="s">
        <v>278</v>
      </c>
      <c r="C13" t="s">
        <v>279</v>
      </c>
      <c r="D13" t="s">
        <v>1918</v>
      </c>
      <c r="F13" s="1">
        <v>178000</v>
      </c>
    </row>
    <row r="14" spans="1:6" x14ac:dyDescent="0.25">
      <c r="A14" s="7">
        <v>44798</v>
      </c>
      <c r="B14" t="s">
        <v>240</v>
      </c>
      <c r="C14" t="s">
        <v>281</v>
      </c>
      <c r="D14" t="s">
        <v>282</v>
      </c>
      <c r="F14" s="1">
        <v>61700</v>
      </c>
    </row>
    <row r="15" spans="1:6" x14ac:dyDescent="0.25">
      <c r="A15" s="7"/>
    </row>
    <row r="16" spans="1:6" x14ac:dyDescent="0.25">
      <c r="A16" s="7"/>
      <c r="F16" s="3">
        <f>SUM(F7:F14)</f>
        <v>21397800.010000002</v>
      </c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  <row r="22" spans="1:1" x14ac:dyDescent="0.25">
      <c r="A22" s="7"/>
    </row>
    <row r="23" spans="1:1" x14ac:dyDescent="0.25">
      <c r="A23" s="7"/>
    </row>
    <row r="24" spans="1:1" x14ac:dyDescent="0.25">
      <c r="A24" s="7"/>
    </row>
    <row r="25" spans="1:1" x14ac:dyDescent="0.25">
      <c r="A25" s="7"/>
    </row>
    <row r="26" spans="1:1" x14ac:dyDescent="0.25">
      <c r="A26" s="7"/>
    </row>
    <row r="27" spans="1:1" x14ac:dyDescent="0.25">
      <c r="A27" s="7"/>
    </row>
    <row r="28" spans="1:1" x14ac:dyDescent="0.25">
      <c r="A28" s="7"/>
    </row>
    <row r="29" spans="1:1" x14ac:dyDescent="0.25">
      <c r="A29" s="7"/>
    </row>
    <row r="30" spans="1:1" x14ac:dyDescent="0.25">
      <c r="A30" s="7"/>
    </row>
    <row r="31" spans="1:1" x14ac:dyDescent="0.25">
      <c r="A31" s="7"/>
    </row>
    <row r="32" spans="1:1" x14ac:dyDescent="0.25">
      <c r="A32" s="7"/>
    </row>
    <row r="33" spans="1:8" x14ac:dyDescent="0.25">
      <c r="A33" s="7"/>
    </row>
    <row r="34" spans="1:8" s="1" customFormat="1" x14ac:dyDescent="0.25">
      <c r="A34" s="7"/>
      <c r="B34"/>
      <c r="C34"/>
      <c r="D34"/>
      <c r="G34"/>
      <c r="H34"/>
    </row>
    <row r="35" spans="1:8" s="1" customFormat="1" x14ac:dyDescent="0.25">
      <c r="A35" s="7"/>
      <c r="B35"/>
      <c r="C35"/>
      <c r="D35"/>
      <c r="G35"/>
      <c r="H35"/>
    </row>
    <row r="36" spans="1:8" s="1" customFormat="1" x14ac:dyDescent="0.25">
      <c r="A36" s="7"/>
      <c r="B36"/>
      <c r="C36"/>
      <c r="D36"/>
      <c r="G36"/>
      <c r="H36"/>
    </row>
    <row r="37" spans="1:8" s="1" customFormat="1" x14ac:dyDescent="0.25">
      <c r="A37" s="7"/>
      <c r="B37"/>
      <c r="C37"/>
      <c r="D37"/>
      <c r="G37"/>
      <c r="H37"/>
    </row>
    <row r="38" spans="1:8" s="1" customFormat="1" x14ac:dyDescent="0.25">
      <c r="A38" s="7"/>
      <c r="B38"/>
      <c r="C38"/>
      <c r="D38"/>
      <c r="G38"/>
      <c r="H38"/>
    </row>
    <row r="39" spans="1:8" s="1" customFormat="1" x14ac:dyDescent="0.25">
      <c r="A39" s="7"/>
      <c r="B39"/>
      <c r="C39"/>
      <c r="D39"/>
      <c r="G39"/>
      <c r="H39"/>
    </row>
    <row r="40" spans="1:8" s="1" customFormat="1" x14ac:dyDescent="0.25">
      <c r="A40" s="7"/>
      <c r="B40"/>
      <c r="C40"/>
      <c r="D40"/>
      <c r="G40"/>
      <c r="H40"/>
    </row>
    <row r="41" spans="1:8" s="1" customFormat="1" x14ac:dyDescent="0.25">
      <c r="A41" s="7"/>
      <c r="B41"/>
      <c r="C41"/>
      <c r="D41"/>
      <c r="G41"/>
      <c r="H41"/>
    </row>
    <row r="42" spans="1:8" s="1" customFormat="1" x14ac:dyDescent="0.25">
      <c r="A42" s="7"/>
      <c r="B42"/>
      <c r="C42"/>
      <c r="D42"/>
      <c r="G42"/>
      <c r="H42"/>
    </row>
    <row r="43" spans="1:8" s="1" customFormat="1" x14ac:dyDescent="0.25">
      <c r="A43" s="7"/>
      <c r="B43"/>
      <c r="C43"/>
      <c r="D43"/>
      <c r="G43"/>
      <c r="H43"/>
    </row>
    <row r="44" spans="1:8" s="1" customFormat="1" x14ac:dyDescent="0.25">
      <c r="A44" s="7"/>
      <c r="B44"/>
      <c r="C44"/>
      <c r="D44"/>
      <c r="G44"/>
      <c r="H44"/>
    </row>
    <row r="45" spans="1:8" s="1" customFormat="1" x14ac:dyDescent="0.25">
      <c r="A45" s="7"/>
      <c r="B45"/>
      <c r="C45"/>
      <c r="D45"/>
      <c r="G45"/>
      <c r="H45"/>
    </row>
    <row r="46" spans="1:8" s="1" customFormat="1" x14ac:dyDescent="0.25">
      <c r="A46" s="7"/>
      <c r="B46"/>
      <c r="C46"/>
      <c r="D46"/>
      <c r="G46"/>
      <c r="H46"/>
    </row>
    <row r="47" spans="1:8" s="1" customFormat="1" x14ac:dyDescent="0.25">
      <c r="A47" s="7"/>
      <c r="B47"/>
      <c r="C47"/>
      <c r="D47"/>
      <c r="G47"/>
      <c r="H47"/>
    </row>
    <row r="48" spans="1:8" s="1" customFormat="1" x14ac:dyDescent="0.25">
      <c r="A48" s="7"/>
      <c r="B48"/>
      <c r="C48"/>
      <c r="D48"/>
      <c r="G48"/>
      <c r="H48"/>
    </row>
    <row r="49" spans="1:8" s="1" customFormat="1" x14ac:dyDescent="0.25">
      <c r="A49" s="7"/>
      <c r="B49"/>
      <c r="C49"/>
      <c r="D49"/>
      <c r="G49"/>
      <c r="H49"/>
    </row>
    <row r="50" spans="1:8" s="1" customFormat="1" x14ac:dyDescent="0.25">
      <c r="A50" s="7"/>
      <c r="B50"/>
      <c r="C50"/>
      <c r="D50"/>
      <c r="G50"/>
      <c r="H50"/>
    </row>
    <row r="51" spans="1:8" s="1" customFormat="1" x14ac:dyDescent="0.25">
      <c r="A51" s="7"/>
      <c r="B51"/>
      <c r="C51"/>
      <c r="D51"/>
      <c r="G51"/>
      <c r="H51"/>
    </row>
    <row r="52" spans="1:8" s="1" customFormat="1" x14ac:dyDescent="0.25">
      <c r="A52" s="7"/>
      <c r="B52"/>
      <c r="C52"/>
      <c r="D52"/>
      <c r="G52"/>
      <c r="H52"/>
    </row>
    <row r="53" spans="1:8" s="1" customFormat="1" x14ac:dyDescent="0.25">
      <c r="A53" s="7"/>
      <c r="B53"/>
      <c r="C53"/>
      <c r="D53"/>
      <c r="G53"/>
      <c r="H53"/>
    </row>
    <row r="54" spans="1:8" s="1" customFormat="1" x14ac:dyDescent="0.25">
      <c r="A54" s="7"/>
      <c r="B54"/>
      <c r="C54"/>
      <c r="D54"/>
      <c r="G54"/>
      <c r="H54"/>
    </row>
    <row r="55" spans="1:8" s="1" customFormat="1" x14ac:dyDescent="0.25">
      <c r="A55" s="7"/>
      <c r="B55"/>
      <c r="C55"/>
      <c r="D55"/>
      <c r="G55"/>
      <c r="H55"/>
    </row>
    <row r="56" spans="1:8" s="1" customFormat="1" x14ac:dyDescent="0.25">
      <c r="A56" s="7"/>
      <c r="B56"/>
      <c r="C56"/>
      <c r="D56"/>
      <c r="G56"/>
      <c r="H56"/>
    </row>
    <row r="57" spans="1:8" s="1" customFormat="1" x14ac:dyDescent="0.25">
      <c r="A57" s="7"/>
      <c r="B57"/>
      <c r="C57"/>
      <c r="D57"/>
      <c r="G57"/>
      <c r="H57"/>
    </row>
    <row r="58" spans="1:8" s="1" customFormat="1" x14ac:dyDescent="0.25">
      <c r="A58" s="7"/>
      <c r="B58"/>
      <c r="C58"/>
      <c r="D58"/>
      <c r="G58"/>
      <c r="H58"/>
    </row>
    <row r="59" spans="1:8" s="1" customFormat="1" x14ac:dyDescent="0.25">
      <c r="A59" s="7"/>
      <c r="B59"/>
      <c r="C59"/>
      <c r="D59"/>
      <c r="G59"/>
      <c r="H59"/>
    </row>
    <row r="60" spans="1:8" s="1" customFormat="1" x14ac:dyDescent="0.25">
      <c r="A60" s="7"/>
      <c r="B60"/>
      <c r="C60"/>
      <c r="D60"/>
      <c r="G60"/>
      <c r="H60"/>
    </row>
    <row r="61" spans="1:8" s="1" customFormat="1" x14ac:dyDescent="0.25">
      <c r="A61" s="7"/>
      <c r="B61"/>
      <c r="C61"/>
      <c r="D61"/>
      <c r="G61"/>
      <c r="H61"/>
    </row>
    <row r="62" spans="1:8" s="1" customFormat="1" x14ac:dyDescent="0.25">
      <c r="A62" s="7"/>
      <c r="B62"/>
      <c r="C62"/>
      <c r="D62"/>
      <c r="G62"/>
      <c r="H62"/>
    </row>
    <row r="63" spans="1:8" s="1" customFormat="1" x14ac:dyDescent="0.25">
      <c r="A63" s="7"/>
      <c r="B63"/>
      <c r="C63"/>
      <c r="D63"/>
      <c r="G63"/>
      <c r="H63"/>
    </row>
    <row r="64" spans="1:8" s="1" customFormat="1" x14ac:dyDescent="0.25">
      <c r="A64" s="7"/>
      <c r="B64"/>
      <c r="C64"/>
      <c r="D64"/>
      <c r="G64"/>
      <c r="H64"/>
    </row>
    <row r="65" spans="1:8" s="1" customFormat="1" x14ac:dyDescent="0.25">
      <c r="A65" s="7"/>
      <c r="B65"/>
      <c r="C65"/>
      <c r="D65"/>
      <c r="G65"/>
      <c r="H65"/>
    </row>
    <row r="66" spans="1:8" s="1" customFormat="1" x14ac:dyDescent="0.25">
      <c r="A66" s="7"/>
      <c r="B66"/>
      <c r="C66"/>
      <c r="D66"/>
      <c r="G66"/>
      <c r="H66"/>
    </row>
    <row r="67" spans="1:8" s="1" customFormat="1" x14ac:dyDescent="0.25">
      <c r="A67" s="7"/>
      <c r="B67"/>
      <c r="C67"/>
      <c r="D67"/>
      <c r="G67"/>
      <c r="H67"/>
    </row>
    <row r="68" spans="1:8" s="1" customFormat="1" x14ac:dyDescent="0.25">
      <c r="A68" s="7"/>
      <c r="B68"/>
      <c r="C68"/>
      <c r="D68"/>
      <c r="G68"/>
      <c r="H68"/>
    </row>
    <row r="69" spans="1:8" s="1" customFormat="1" x14ac:dyDescent="0.25">
      <c r="A69" s="7"/>
      <c r="B69"/>
      <c r="C69"/>
      <c r="D69"/>
      <c r="G69"/>
      <c r="H69"/>
    </row>
    <row r="70" spans="1:8" s="1" customFormat="1" x14ac:dyDescent="0.25">
      <c r="A70" s="7"/>
      <c r="B70"/>
      <c r="C70"/>
      <c r="D70"/>
      <c r="G70"/>
      <c r="H70"/>
    </row>
    <row r="71" spans="1:8" s="1" customFormat="1" x14ac:dyDescent="0.25">
      <c r="A71" s="7"/>
      <c r="B71"/>
      <c r="C71"/>
      <c r="D71"/>
      <c r="G71"/>
      <c r="H71"/>
    </row>
    <row r="72" spans="1:8" s="1" customFormat="1" x14ac:dyDescent="0.25">
      <c r="A72" s="7"/>
      <c r="B72"/>
      <c r="C72"/>
      <c r="D72"/>
      <c r="G72"/>
      <c r="H72"/>
    </row>
    <row r="73" spans="1:8" s="1" customFormat="1" x14ac:dyDescent="0.25">
      <c r="A73" s="7"/>
      <c r="B73"/>
      <c r="C73"/>
      <c r="D73"/>
      <c r="G73"/>
      <c r="H73"/>
    </row>
    <row r="74" spans="1:8" s="1" customFormat="1" x14ac:dyDescent="0.25">
      <c r="A74" s="7"/>
      <c r="B74"/>
      <c r="C74"/>
      <c r="D74"/>
      <c r="G74"/>
      <c r="H74"/>
    </row>
    <row r="75" spans="1:8" s="1" customFormat="1" x14ac:dyDescent="0.25">
      <c r="A75" s="7"/>
      <c r="B75"/>
      <c r="C75"/>
      <c r="D75"/>
      <c r="G75"/>
      <c r="H75"/>
    </row>
    <row r="76" spans="1:8" s="1" customFormat="1" x14ac:dyDescent="0.25">
      <c r="A76" s="7"/>
      <c r="B76"/>
      <c r="C76"/>
      <c r="D76"/>
      <c r="G76"/>
      <c r="H76"/>
    </row>
    <row r="77" spans="1:8" s="1" customFormat="1" x14ac:dyDescent="0.25">
      <c r="A77" s="7"/>
      <c r="B77"/>
      <c r="C77"/>
      <c r="D77"/>
      <c r="G77"/>
      <c r="H77"/>
    </row>
    <row r="78" spans="1:8" s="1" customFormat="1" x14ac:dyDescent="0.25">
      <c r="A78" s="7"/>
      <c r="B78"/>
      <c r="C78"/>
      <c r="D78"/>
      <c r="G78"/>
      <c r="H78"/>
    </row>
    <row r="79" spans="1:8" s="1" customFormat="1" x14ac:dyDescent="0.25">
      <c r="A79" s="7"/>
      <c r="B79"/>
      <c r="C79"/>
      <c r="D79"/>
      <c r="G79"/>
      <c r="H79"/>
    </row>
    <row r="80" spans="1:8" x14ac:dyDescent="0.25">
      <c r="A80" s="7"/>
    </row>
    <row r="81" spans="1:6" x14ac:dyDescent="0.25">
      <c r="A81" s="7"/>
    </row>
    <row r="82" spans="1:6" x14ac:dyDescent="0.25">
      <c r="A82" s="7"/>
    </row>
    <row r="83" spans="1:6" x14ac:dyDescent="0.25">
      <c r="A83" s="7"/>
    </row>
    <row r="84" spans="1:6" x14ac:dyDescent="0.25">
      <c r="A84" s="7"/>
    </row>
    <row r="85" spans="1:6" x14ac:dyDescent="0.25">
      <c r="A85" s="7"/>
    </row>
    <row r="86" spans="1:6" x14ac:dyDescent="0.25">
      <c r="A86" s="7"/>
    </row>
    <row r="87" spans="1:6" x14ac:dyDescent="0.25">
      <c r="A87" s="7"/>
    </row>
    <row r="88" spans="1:6" x14ac:dyDescent="0.25">
      <c r="A88" s="7"/>
    </row>
    <row r="89" spans="1:6" x14ac:dyDescent="0.25">
      <c r="A89" s="7"/>
    </row>
    <row r="90" spans="1:6" x14ac:dyDescent="0.25">
      <c r="A90" s="7"/>
    </row>
    <row r="91" spans="1:6" x14ac:dyDescent="0.25">
      <c r="A91" s="7"/>
    </row>
    <row r="92" spans="1:6" x14ac:dyDescent="0.25">
      <c r="A92" s="7"/>
    </row>
    <row r="93" spans="1:6" x14ac:dyDescent="0.25">
      <c r="A93" s="7"/>
    </row>
    <row r="94" spans="1:6" x14ac:dyDescent="0.25">
      <c r="A94" s="7"/>
    </row>
    <row r="95" spans="1:6" x14ac:dyDescent="0.25">
      <c r="A95" s="7"/>
    </row>
    <row r="96" spans="1:6" x14ac:dyDescent="0.25">
      <c r="A96" s="7"/>
      <c r="F96" s="3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  <row r="100" spans="1:1" x14ac:dyDescent="0.25">
      <c r="A100" s="7"/>
    </row>
    <row r="101" spans="1:1" x14ac:dyDescent="0.25">
      <c r="A101" s="7"/>
    </row>
    <row r="102" spans="1:1" x14ac:dyDescent="0.25">
      <c r="A102" s="7"/>
    </row>
    <row r="103" spans="1:1" x14ac:dyDescent="0.25">
      <c r="A103" s="7"/>
    </row>
    <row r="104" spans="1:1" x14ac:dyDescent="0.25">
      <c r="A104" s="7"/>
    </row>
    <row r="105" spans="1:1" x14ac:dyDescent="0.25">
      <c r="A105" s="7"/>
    </row>
    <row r="106" spans="1:1" x14ac:dyDescent="0.25">
      <c r="A106" s="7"/>
    </row>
    <row r="107" spans="1:1" x14ac:dyDescent="0.25">
      <c r="A107" s="7"/>
    </row>
    <row r="108" spans="1:1" x14ac:dyDescent="0.25">
      <c r="A108" s="7"/>
    </row>
    <row r="109" spans="1:1" x14ac:dyDescent="0.25">
      <c r="A109" s="7"/>
    </row>
    <row r="110" spans="1:1" x14ac:dyDescent="0.25">
      <c r="A110" s="7"/>
    </row>
    <row r="111" spans="1:1" x14ac:dyDescent="0.25">
      <c r="A111" s="7"/>
    </row>
    <row r="112" spans="1:1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7"/>
    </row>
    <row r="134" spans="1:1" x14ac:dyDescent="0.25">
      <c r="A134" s="7"/>
    </row>
    <row r="135" spans="1:1" x14ac:dyDescent="0.25">
      <c r="A135" s="7"/>
    </row>
    <row r="136" spans="1:1" x14ac:dyDescent="0.25">
      <c r="A136" s="7"/>
    </row>
    <row r="137" spans="1:1" x14ac:dyDescent="0.25">
      <c r="A137" s="7"/>
    </row>
    <row r="138" spans="1:1" x14ac:dyDescent="0.25">
      <c r="A138" s="7"/>
    </row>
    <row r="139" spans="1:1" x14ac:dyDescent="0.25">
      <c r="A139" s="7"/>
    </row>
    <row r="140" spans="1:1" x14ac:dyDescent="0.25">
      <c r="A140" s="7"/>
    </row>
    <row r="141" spans="1:1" x14ac:dyDescent="0.25">
      <c r="A141" s="7"/>
    </row>
    <row r="142" spans="1:1" x14ac:dyDescent="0.25">
      <c r="A142" s="7"/>
    </row>
    <row r="143" spans="1:1" x14ac:dyDescent="0.25">
      <c r="A143" s="7"/>
    </row>
    <row r="144" spans="1:1" x14ac:dyDescent="0.25">
      <c r="A144" s="7"/>
    </row>
    <row r="145" spans="1:8" x14ac:dyDescent="0.25">
      <c r="A145" s="7"/>
    </row>
    <row r="146" spans="1:8" x14ac:dyDescent="0.25">
      <c r="A146" s="7"/>
    </row>
    <row r="147" spans="1:8" x14ac:dyDescent="0.25">
      <c r="A147" s="7"/>
    </row>
    <row r="148" spans="1:8" x14ac:dyDescent="0.25">
      <c r="A148" s="7"/>
    </row>
    <row r="149" spans="1:8" x14ac:dyDescent="0.25">
      <c r="A149" s="7"/>
    </row>
    <row r="150" spans="1:8" x14ac:dyDescent="0.25">
      <c r="A150" s="7"/>
    </row>
    <row r="151" spans="1:8" x14ac:dyDescent="0.25">
      <c r="A151" s="7"/>
    </row>
    <row r="152" spans="1:8" x14ac:dyDescent="0.25">
      <c r="A152" s="7"/>
    </row>
    <row r="153" spans="1:8" x14ac:dyDescent="0.25">
      <c r="A153" s="7"/>
    </row>
    <row r="154" spans="1:8" x14ac:dyDescent="0.25">
      <c r="A154" s="7"/>
    </row>
    <row r="155" spans="1:8" x14ac:dyDescent="0.25">
      <c r="A155" s="7"/>
    </row>
    <row r="156" spans="1:8" x14ac:dyDescent="0.25">
      <c r="A156" s="7"/>
    </row>
    <row r="157" spans="1:8" x14ac:dyDescent="0.25">
      <c r="A157" s="7"/>
    </row>
    <row r="158" spans="1:8" x14ac:dyDescent="0.25">
      <c r="A158" s="7"/>
    </row>
    <row r="159" spans="1:8" x14ac:dyDescent="0.25">
      <c r="A159" s="7"/>
    </row>
    <row r="160" spans="1:8" s="1" customFormat="1" x14ac:dyDescent="0.25">
      <c r="A160" s="7"/>
      <c r="B160"/>
      <c r="C160"/>
      <c r="D160"/>
      <c r="G160"/>
      <c r="H160"/>
    </row>
    <row r="161" spans="1:8" s="1" customFormat="1" x14ac:dyDescent="0.25">
      <c r="A161" s="7"/>
      <c r="B161"/>
      <c r="C161"/>
      <c r="D161"/>
      <c r="G161"/>
      <c r="H161"/>
    </row>
    <row r="162" spans="1:8" s="1" customFormat="1" x14ac:dyDescent="0.25">
      <c r="A162" s="7"/>
      <c r="B162"/>
      <c r="C162"/>
      <c r="D162"/>
      <c r="G162"/>
      <c r="H162"/>
    </row>
    <row r="163" spans="1:8" s="1" customFormat="1" x14ac:dyDescent="0.25">
      <c r="A163" s="7"/>
      <c r="B163"/>
      <c r="C163"/>
      <c r="D163"/>
      <c r="G163"/>
      <c r="H163"/>
    </row>
    <row r="164" spans="1:8" s="1" customFormat="1" x14ac:dyDescent="0.25">
      <c r="A164" s="7"/>
      <c r="B164"/>
      <c r="C164"/>
      <c r="D164"/>
      <c r="G164"/>
      <c r="H164"/>
    </row>
    <row r="165" spans="1:8" s="1" customFormat="1" x14ac:dyDescent="0.25">
      <c r="A165" s="7"/>
      <c r="B165"/>
      <c r="C165"/>
      <c r="D165"/>
      <c r="G165"/>
      <c r="H165"/>
    </row>
    <row r="166" spans="1:8" s="1" customFormat="1" x14ac:dyDescent="0.25">
      <c r="A166" s="7"/>
      <c r="B166"/>
      <c r="C166"/>
      <c r="D166"/>
      <c r="G166"/>
      <c r="H166"/>
    </row>
    <row r="167" spans="1:8" s="1" customFormat="1" x14ac:dyDescent="0.25">
      <c r="A167" s="7"/>
      <c r="B167"/>
      <c r="C167"/>
      <c r="D167"/>
      <c r="G167"/>
      <c r="H167"/>
    </row>
    <row r="168" spans="1:8" s="1" customFormat="1" x14ac:dyDescent="0.25">
      <c r="A168" s="7"/>
      <c r="B168"/>
      <c r="C168"/>
      <c r="D168"/>
      <c r="G168"/>
      <c r="H168"/>
    </row>
    <row r="169" spans="1:8" s="1" customFormat="1" x14ac:dyDescent="0.25">
      <c r="A169" s="7"/>
      <c r="B169"/>
      <c r="C169"/>
      <c r="D169"/>
      <c r="G169"/>
      <c r="H169"/>
    </row>
    <row r="170" spans="1:8" s="1" customFormat="1" x14ac:dyDescent="0.25">
      <c r="A170" s="7"/>
      <c r="B170"/>
      <c r="C170"/>
      <c r="D170"/>
      <c r="G170"/>
      <c r="H170"/>
    </row>
    <row r="171" spans="1:8" s="1" customFormat="1" x14ac:dyDescent="0.25">
      <c r="A171" s="7"/>
      <c r="B171"/>
      <c r="C171"/>
      <c r="D171"/>
      <c r="G171"/>
      <c r="H171"/>
    </row>
    <row r="172" spans="1:8" s="1" customFormat="1" x14ac:dyDescent="0.25">
      <c r="A172" s="7"/>
      <c r="B172"/>
      <c r="C172"/>
      <c r="D172"/>
      <c r="G172"/>
      <c r="H172"/>
    </row>
    <row r="173" spans="1:8" s="1" customFormat="1" x14ac:dyDescent="0.25">
      <c r="A173" s="7"/>
      <c r="B173"/>
      <c r="C173"/>
      <c r="D173"/>
      <c r="G173"/>
      <c r="H173"/>
    </row>
    <row r="174" spans="1:8" s="1" customFormat="1" x14ac:dyDescent="0.25">
      <c r="A174" s="7"/>
      <c r="B174"/>
      <c r="C174"/>
      <c r="D174"/>
      <c r="G174"/>
      <c r="H174"/>
    </row>
    <row r="175" spans="1:8" s="1" customFormat="1" x14ac:dyDescent="0.25">
      <c r="A175" s="7"/>
      <c r="B175"/>
      <c r="C175"/>
      <c r="D175"/>
      <c r="G175"/>
      <c r="H175"/>
    </row>
    <row r="176" spans="1:8" x14ac:dyDescent="0.25">
      <c r="A176" s="7"/>
    </row>
    <row r="177" spans="1:6" x14ac:dyDescent="0.25">
      <c r="A177" s="7"/>
      <c r="F177"/>
    </row>
    <row r="178" spans="1:6" x14ac:dyDescent="0.25">
      <c r="A178" s="7"/>
      <c r="F178"/>
    </row>
    <row r="179" spans="1:6" x14ac:dyDescent="0.25">
      <c r="A179" s="7"/>
      <c r="F179"/>
    </row>
    <row r="180" spans="1:6" x14ac:dyDescent="0.25">
      <c r="A180" s="7"/>
      <c r="F180"/>
    </row>
    <row r="181" spans="1:6" x14ac:dyDescent="0.25">
      <c r="A181" s="7"/>
      <c r="F181"/>
    </row>
    <row r="182" spans="1:6" x14ac:dyDescent="0.25">
      <c r="A182" s="7"/>
      <c r="F182"/>
    </row>
    <row r="183" spans="1:6" x14ac:dyDescent="0.25">
      <c r="A183" s="7"/>
      <c r="F183"/>
    </row>
    <row r="184" spans="1:6" x14ac:dyDescent="0.25">
      <c r="A184" s="7"/>
      <c r="F184"/>
    </row>
    <row r="185" spans="1:6" x14ac:dyDescent="0.25">
      <c r="A185" s="7"/>
      <c r="F185"/>
    </row>
    <row r="186" spans="1:6" x14ac:dyDescent="0.25">
      <c r="A186" s="7"/>
      <c r="F186"/>
    </row>
    <row r="187" spans="1:6" x14ac:dyDescent="0.25">
      <c r="A187" s="7"/>
      <c r="F187"/>
    </row>
    <row r="188" spans="1:6" x14ac:dyDescent="0.25">
      <c r="A188" s="7"/>
      <c r="F188"/>
    </row>
    <row r="189" spans="1:6" x14ac:dyDescent="0.25">
      <c r="A189" s="7"/>
      <c r="F189"/>
    </row>
    <row r="190" spans="1:6" x14ac:dyDescent="0.25">
      <c r="A190" s="7"/>
      <c r="F190"/>
    </row>
    <row r="191" spans="1:6" x14ac:dyDescent="0.25">
      <c r="A191" s="7"/>
      <c r="F191"/>
    </row>
    <row r="192" spans="1:6" x14ac:dyDescent="0.25">
      <c r="A192" s="7"/>
      <c r="F192"/>
    </row>
    <row r="193" spans="1:6" x14ac:dyDescent="0.25">
      <c r="A193" s="7"/>
      <c r="F193"/>
    </row>
    <row r="194" spans="1:6" x14ac:dyDescent="0.25">
      <c r="A194" s="7"/>
      <c r="F194"/>
    </row>
    <row r="195" spans="1:6" x14ac:dyDescent="0.25">
      <c r="A195" s="7"/>
      <c r="F195"/>
    </row>
    <row r="196" spans="1:6" x14ac:dyDescent="0.25">
      <c r="A196" s="7"/>
      <c r="F196"/>
    </row>
    <row r="197" spans="1:6" x14ac:dyDescent="0.25">
      <c r="A197" s="7"/>
      <c r="F197"/>
    </row>
    <row r="198" spans="1:6" x14ac:dyDescent="0.25">
      <c r="A198" s="7"/>
      <c r="F198"/>
    </row>
    <row r="199" spans="1:6" x14ac:dyDescent="0.25">
      <c r="A199" s="7"/>
      <c r="F199"/>
    </row>
    <row r="200" spans="1:6" x14ac:dyDescent="0.25">
      <c r="A200" s="7"/>
      <c r="F200"/>
    </row>
    <row r="201" spans="1:6" x14ac:dyDescent="0.25">
      <c r="A201" s="7"/>
      <c r="F201"/>
    </row>
    <row r="202" spans="1:6" x14ac:dyDescent="0.25">
      <c r="A202" s="7"/>
      <c r="F202"/>
    </row>
    <row r="203" spans="1:6" x14ac:dyDescent="0.25">
      <c r="A203" s="7"/>
      <c r="F203"/>
    </row>
    <row r="204" spans="1:6" x14ac:dyDescent="0.25">
      <c r="A204" s="7"/>
      <c r="F204"/>
    </row>
    <row r="205" spans="1:6" x14ac:dyDescent="0.25">
      <c r="A205" s="7"/>
      <c r="F205"/>
    </row>
    <row r="206" spans="1:6" x14ac:dyDescent="0.25">
      <c r="A206" s="7"/>
      <c r="F206"/>
    </row>
    <row r="207" spans="1:6" x14ac:dyDescent="0.25">
      <c r="A207" s="7"/>
      <c r="F207"/>
    </row>
    <row r="208" spans="1:6" x14ac:dyDescent="0.25">
      <c r="A208" s="7"/>
      <c r="F208"/>
    </row>
    <row r="209" spans="1:6" x14ac:dyDescent="0.25">
      <c r="A209" s="7"/>
      <c r="F209"/>
    </row>
    <row r="210" spans="1:6" x14ac:dyDescent="0.25">
      <c r="A210" s="7"/>
      <c r="F210"/>
    </row>
    <row r="211" spans="1:6" x14ac:dyDescent="0.25">
      <c r="A211" s="7"/>
      <c r="F211"/>
    </row>
    <row r="212" spans="1:6" x14ac:dyDescent="0.25">
      <c r="A212" s="7"/>
      <c r="F212"/>
    </row>
    <row r="213" spans="1:6" x14ac:dyDescent="0.25">
      <c r="A213" s="7"/>
      <c r="F213"/>
    </row>
    <row r="214" spans="1:6" x14ac:dyDescent="0.25">
      <c r="A214" s="7"/>
      <c r="F214"/>
    </row>
    <row r="215" spans="1:6" x14ac:dyDescent="0.25">
      <c r="A215" s="7"/>
      <c r="F215"/>
    </row>
    <row r="216" spans="1:6" x14ac:dyDescent="0.25">
      <c r="A216" s="7"/>
      <c r="F216"/>
    </row>
    <row r="217" spans="1:6" x14ac:dyDescent="0.25">
      <c r="A217" s="7"/>
      <c r="F217"/>
    </row>
    <row r="218" spans="1:6" x14ac:dyDescent="0.25">
      <c r="A218" s="7"/>
      <c r="F218"/>
    </row>
    <row r="219" spans="1:6" x14ac:dyDescent="0.25">
      <c r="A219" s="7"/>
      <c r="F219"/>
    </row>
    <row r="220" spans="1:6" x14ac:dyDescent="0.25">
      <c r="A220" s="7"/>
      <c r="F220"/>
    </row>
    <row r="221" spans="1:6" x14ac:dyDescent="0.25">
      <c r="A221" s="7"/>
      <c r="F221"/>
    </row>
    <row r="222" spans="1:6" x14ac:dyDescent="0.25">
      <c r="A222" s="7"/>
      <c r="F222"/>
    </row>
    <row r="223" spans="1:6" x14ac:dyDescent="0.25">
      <c r="A223" s="7"/>
      <c r="F223"/>
    </row>
    <row r="224" spans="1:6" x14ac:dyDescent="0.25">
      <c r="A224" s="7"/>
      <c r="F224"/>
    </row>
    <row r="225" spans="1:6" x14ac:dyDescent="0.25">
      <c r="A225" s="7"/>
      <c r="F225"/>
    </row>
    <row r="226" spans="1:6" x14ac:dyDescent="0.25">
      <c r="A226" s="7"/>
      <c r="F226"/>
    </row>
    <row r="227" spans="1:6" x14ac:dyDescent="0.25">
      <c r="A227" s="7"/>
      <c r="F227"/>
    </row>
    <row r="228" spans="1:6" x14ac:dyDescent="0.25">
      <c r="A228" s="7"/>
      <c r="F228"/>
    </row>
    <row r="229" spans="1:6" x14ac:dyDescent="0.25">
      <c r="A229" s="7"/>
      <c r="F229"/>
    </row>
    <row r="230" spans="1:6" x14ac:dyDescent="0.25">
      <c r="A230" s="7"/>
      <c r="F230"/>
    </row>
    <row r="231" spans="1:6" x14ac:dyDescent="0.25">
      <c r="A231" s="7"/>
      <c r="F231"/>
    </row>
    <row r="232" spans="1:6" x14ac:dyDescent="0.25">
      <c r="A232" s="7"/>
      <c r="F232"/>
    </row>
    <row r="233" spans="1:6" x14ac:dyDescent="0.25">
      <c r="A233" s="7"/>
      <c r="F233"/>
    </row>
    <row r="234" spans="1:6" x14ac:dyDescent="0.25">
      <c r="A234" s="7"/>
      <c r="F234"/>
    </row>
    <row r="235" spans="1:6" x14ac:dyDescent="0.25">
      <c r="A235" s="7"/>
      <c r="F235"/>
    </row>
    <row r="236" spans="1:6" x14ac:dyDescent="0.25">
      <c r="A236" s="7"/>
      <c r="F236"/>
    </row>
    <row r="237" spans="1:6" x14ac:dyDescent="0.25">
      <c r="A237" s="7"/>
      <c r="F237"/>
    </row>
    <row r="238" spans="1:6" x14ac:dyDescent="0.25">
      <c r="A238" s="7"/>
      <c r="F238"/>
    </row>
    <row r="239" spans="1:6" x14ac:dyDescent="0.25">
      <c r="A239" s="7"/>
      <c r="F239"/>
    </row>
    <row r="240" spans="1:6" x14ac:dyDescent="0.25">
      <c r="A240" s="7"/>
      <c r="F240"/>
    </row>
    <row r="241" spans="1:6" x14ac:dyDescent="0.25">
      <c r="A241" s="7"/>
      <c r="F241"/>
    </row>
    <row r="242" spans="1:6" x14ac:dyDescent="0.25">
      <c r="A242" s="7"/>
      <c r="F242"/>
    </row>
    <row r="243" spans="1:6" x14ac:dyDescent="0.25">
      <c r="A243" s="7"/>
      <c r="F243"/>
    </row>
    <row r="244" spans="1:6" x14ac:dyDescent="0.25">
      <c r="A244" s="7"/>
      <c r="F244"/>
    </row>
    <row r="245" spans="1:6" x14ac:dyDescent="0.25">
      <c r="A245" s="7"/>
      <c r="F245"/>
    </row>
    <row r="246" spans="1:6" x14ac:dyDescent="0.25">
      <c r="A246" s="7"/>
      <c r="F246"/>
    </row>
    <row r="247" spans="1:6" x14ac:dyDescent="0.25">
      <c r="A247" s="7"/>
      <c r="F247"/>
    </row>
    <row r="248" spans="1:6" x14ac:dyDescent="0.25">
      <c r="A248" s="7"/>
      <c r="F248"/>
    </row>
    <row r="249" spans="1:6" x14ac:dyDescent="0.25">
      <c r="A249" s="7"/>
      <c r="F249"/>
    </row>
    <row r="250" spans="1:6" x14ac:dyDescent="0.25">
      <c r="A250" s="7"/>
      <c r="F250"/>
    </row>
    <row r="251" spans="1:6" x14ac:dyDescent="0.25">
      <c r="A251" s="7"/>
      <c r="F251"/>
    </row>
    <row r="252" spans="1:6" x14ac:dyDescent="0.25">
      <c r="A252" s="7"/>
      <c r="F252"/>
    </row>
    <row r="253" spans="1:6" x14ac:dyDescent="0.25">
      <c r="A253" s="7"/>
      <c r="F253"/>
    </row>
    <row r="254" spans="1:6" x14ac:dyDescent="0.25">
      <c r="A254" s="7"/>
      <c r="F254"/>
    </row>
    <row r="255" spans="1:6" x14ac:dyDescent="0.25">
      <c r="A255" s="7"/>
      <c r="F255"/>
    </row>
    <row r="256" spans="1:6" x14ac:dyDescent="0.25">
      <c r="A256" s="7"/>
      <c r="F256"/>
    </row>
    <row r="257" spans="1:6" x14ac:dyDescent="0.25">
      <c r="A257" s="7"/>
      <c r="F257"/>
    </row>
    <row r="258" spans="1:6" x14ac:dyDescent="0.25">
      <c r="A258" s="7"/>
      <c r="F258"/>
    </row>
    <row r="259" spans="1:6" x14ac:dyDescent="0.25">
      <c r="A259" s="7"/>
      <c r="F259"/>
    </row>
    <row r="260" spans="1:6" x14ac:dyDescent="0.25">
      <c r="A260" s="7"/>
      <c r="F260"/>
    </row>
    <row r="261" spans="1:6" x14ac:dyDescent="0.25">
      <c r="A261" s="7"/>
      <c r="F261"/>
    </row>
    <row r="262" spans="1:6" x14ac:dyDescent="0.25">
      <c r="A262" s="7"/>
      <c r="F262"/>
    </row>
    <row r="263" spans="1:6" x14ac:dyDescent="0.25">
      <c r="A263" s="7"/>
      <c r="F263"/>
    </row>
    <row r="264" spans="1:6" x14ac:dyDescent="0.25">
      <c r="A264" s="7"/>
      <c r="F264"/>
    </row>
    <row r="265" spans="1:6" x14ac:dyDescent="0.25">
      <c r="A265" s="7"/>
      <c r="F265"/>
    </row>
    <row r="266" spans="1:6" x14ac:dyDescent="0.25">
      <c r="A266" s="7"/>
      <c r="F266"/>
    </row>
    <row r="267" spans="1:6" x14ac:dyDescent="0.25">
      <c r="A267" s="7"/>
      <c r="F267"/>
    </row>
    <row r="268" spans="1:6" x14ac:dyDescent="0.25">
      <c r="A268" s="7"/>
      <c r="F268"/>
    </row>
    <row r="269" spans="1:6" x14ac:dyDescent="0.25">
      <c r="A269" s="7"/>
      <c r="F269"/>
    </row>
    <row r="270" spans="1:6" x14ac:dyDescent="0.25">
      <c r="A270" s="7"/>
      <c r="F270"/>
    </row>
    <row r="271" spans="1:6" x14ac:dyDescent="0.25">
      <c r="A271" s="7"/>
      <c r="F271"/>
    </row>
    <row r="272" spans="1:6" x14ac:dyDescent="0.25">
      <c r="A272" s="7"/>
      <c r="F272"/>
    </row>
    <row r="273" spans="1:6" x14ac:dyDescent="0.25">
      <c r="A273" s="7"/>
      <c r="F273"/>
    </row>
    <row r="274" spans="1:6" x14ac:dyDescent="0.25">
      <c r="A274" s="7"/>
      <c r="F274"/>
    </row>
    <row r="275" spans="1:6" x14ac:dyDescent="0.25">
      <c r="A275" s="7"/>
      <c r="F275"/>
    </row>
    <row r="276" spans="1:6" x14ac:dyDescent="0.25">
      <c r="A276" s="7"/>
      <c r="F276"/>
    </row>
    <row r="277" spans="1:6" x14ac:dyDescent="0.25">
      <c r="A277" s="7"/>
      <c r="F277"/>
    </row>
    <row r="278" spans="1:6" x14ac:dyDescent="0.25">
      <c r="A278" s="7"/>
      <c r="F278"/>
    </row>
    <row r="279" spans="1:6" x14ac:dyDescent="0.25">
      <c r="A279" s="7"/>
      <c r="F279"/>
    </row>
    <row r="280" spans="1:6" x14ac:dyDescent="0.25">
      <c r="A280" s="7"/>
      <c r="F280"/>
    </row>
    <row r="281" spans="1:6" x14ac:dyDescent="0.25">
      <c r="A281" s="7"/>
      <c r="F281"/>
    </row>
    <row r="282" spans="1:6" x14ac:dyDescent="0.25">
      <c r="A282" s="7"/>
      <c r="F282"/>
    </row>
    <row r="283" spans="1:6" x14ac:dyDescent="0.25">
      <c r="A283" s="7"/>
      <c r="F283"/>
    </row>
    <row r="284" spans="1:6" x14ac:dyDescent="0.25">
      <c r="A284" s="7"/>
      <c r="F284"/>
    </row>
    <row r="285" spans="1:6" x14ac:dyDescent="0.25">
      <c r="A285" s="7"/>
      <c r="F285"/>
    </row>
    <row r="286" spans="1:6" x14ac:dyDescent="0.25">
      <c r="A286" s="7"/>
      <c r="F286"/>
    </row>
    <row r="287" spans="1:6" x14ac:dyDescent="0.25">
      <c r="A287" s="7"/>
      <c r="F287"/>
    </row>
    <row r="288" spans="1:6" x14ac:dyDescent="0.25">
      <c r="A288" s="7"/>
      <c r="F288"/>
    </row>
    <row r="289" spans="1:6" x14ac:dyDescent="0.25">
      <c r="A289" s="7"/>
      <c r="F289"/>
    </row>
    <row r="290" spans="1:6" x14ac:dyDescent="0.25">
      <c r="A290" s="7"/>
      <c r="F290"/>
    </row>
    <row r="291" spans="1:6" x14ac:dyDescent="0.25">
      <c r="A291" s="7"/>
      <c r="F291"/>
    </row>
    <row r="292" spans="1:6" x14ac:dyDescent="0.25">
      <c r="A292" s="7"/>
      <c r="F292"/>
    </row>
    <row r="293" spans="1:6" x14ac:dyDescent="0.25">
      <c r="A293" s="7"/>
      <c r="F293"/>
    </row>
    <row r="294" spans="1:6" x14ac:dyDescent="0.25">
      <c r="A294" s="7"/>
      <c r="F294"/>
    </row>
    <row r="295" spans="1:6" x14ac:dyDescent="0.25">
      <c r="A295" s="7"/>
      <c r="F295"/>
    </row>
    <row r="296" spans="1:6" x14ac:dyDescent="0.25">
      <c r="A296" s="7"/>
      <c r="F296"/>
    </row>
    <row r="297" spans="1:6" x14ac:dyDescent="0.25">
      <c r="A297" s="7"/>
      <c r="F297"/>
    </row>
    <row r="298" spans="1:6" x14ac:dyDescent="0.25">
      <c r="A298" s="7"/>
      <c r="F298"/>
    </row>
    <row r="299" spans="1:6" x14ac:dyDescent="0.25">
      <c r="A299" s="7"/>
      <c r="F299"/>
    </row>
    <row r="300" spans="1:6" x14ac:dyDescent="0.25">
      <c r="A300" s="7"/>
      <c r="F300"/>
    </row>
    <row r="301" spans="1:6" x14ac:dyDescent="0.25">
      <c r="A301" s="7"/>
      <c r="F301"/>
    </row>
    <row r="302" spans="1:6" x14ac:dyDescent="0.25">
      <c r="A302" s="7"/>
      <c r="F302"/>
    </row>
    <row r="303" spans="1:6" x14ac:dyDescent="0.25">
      <c r="A303" s="7"/>
      <c r="F303"/>
    </row>
    <row r="304" spans="1:6" x14ac:dyDescent="0.25">
      <c r="A304" s="7"/>
      <c r="F304"/>
    </row>
    <row r="305" spans="1:6" x14ac:dyDescent="0.25">
      <c r="A305" s="7"/>
      <c r="F305"/>
    </row>
    <row r="306" spans="1:6" x14ac:dyDescent="0.25">
      <c r="A306" s="7"/>
      <c r="F306"/>
    </row>
    <row r="307" spans="1:6" x14ac:dyDescent="0.25">
      <c r="A307" s="7"/>
      <c r="F307"/>
    </row>
    <row r="308" spans="1:6" x14ac:dyDescent="0.25">
      <c r="A308" s="7"/>
      <c r="F308"/>
    </row>
    <row r="309" spans="1:6" x14ac:dyDescent="0.25">
      <c r="A309" s="7"/>
      <c r="F309"/>
    </row>
    <row r="310" spans="1:6" x14ac:dyDescent="0.25">
      <c r="A310" s="7"/>
      <c r="F310"/>
    </row>
    <row r="311" spans="1:6" x14ac:dyDescent="0.25">
      <c r="A311" s="7"/>
      <c r="F311"/>
    </row>
    <row r="312" spans="1:6" x14ac:dyDescent="0.25">
      <c r="A312" s="7"/>
      <c r="F312"/>
    </row>
    <row r="313" spans="1:6" x14ac:dyDescent="0.25">
      <c r="A313" s="7"/>
      <c r="F313"/>
    </row>
    <row r="314" spans="1:6" x14ac:dyDescent="0.25">
      <c r="A314" s="7"/>
      <c r="F314"/>
    </row>
    <row r="315" spans="1:6" x14ac:dyDescent="0.25">
      <c r="A315" s="7"/>
      <c r="F315"/>
    </row>
    <row r="316" spans="1:6" x14ac:dyDescent="0.25">
      <c r="A316" s="7"/>
      <c r="F316"/>
    </row>
    <row r="317" spans="1:6" x14ac:dyDescent="0.25">
      <c r="A317" s="7"/>
      <c r="F317"/>
    </row>
    <row r="318" spans="1:6" x14ac:dyDescent="0.25">
      <c r="A318" s="7"/>
      <c r="F318"/>
    </row>
    <row r="319" spans="1:6" x14ac:dyDescent="0.25">
      <c r="A319" s="7"/>
      <c r="F319"/>
    </row>
    <row r="320" spans="1:6" x14ac:dyDescent="0.25">
      <c r="A320" s="7"/>
      <c r="F320"/>
    </row>
    <row r="321" spans="1:6" x14ac:dyDescent="0.25">
      <c r="A321" s="7"/>
      <c r="F321"/>
    </row>
    <row r="322" spans="1:6" x14ac:dyDescent="0.25">
      <c r="A322" s="7"/>
      <c r="F322"/>
    </row>
    <row r="323" spans="1:6" x14ac:dyDescent="0.25">
      <c r="A323" s="7"/>
      <c r="F323"/>
    </row>
    <row r="324" spans="1:6" x14ac:dyDescent="0.25">
      <c r="A324" s="7"/>
      <c r="F324"/>
    </row>
    <row r="325" spans="1:6" x14ac:dyDescent="0.25">
      <c r="A325" s="7"/>
      <c r="F325"/>
    </row>
    <row r="326" spans="1:6" x14ac:dyDescent="0.25">
      <c r="A326" s="7"/>
      <c r="F326"/>
    </row>
    <row r="327" spans="1:6" x14ac:dyDescent="0.25">
      <c r="A327" s="7"/>
      <c r="F327"/>
    </row>
    <row r="328" spans="1:6" x14ac:dyDescent="0.25">
      <c r="A328" s="7"/>
      <c r="F328"/>
    </row>
    <row r="329" spans="1:6" x14ac:dyDescent="0.25">
      <c r="A329" s="7"/>
      <c r="F329"/>
    </row>
    <row r="330" spans="1:6" x14ac:dyDescent="0.25">
      <c r="A330" s="7"/>
      <c r="F330"/>
    </row>
    <row r="331" spans="1:6" x14ac:dyDescent="0.25">
      <c r="A331" s="7"/>
      <c r="F331"/>
    </row>
    <row r="332" spans="1:6" x14ac:dyDescent="0.25">
      <c r="A332" s="7"/>
      <c r="F332"/>
    </row>
    <row r="333" spans="1:6" x14ac:dyDescent="0.25">
      <c r="A333" s="7"/>
      <c r="F333"/>
    </row>
    <row r="334" spans="1:6" x14ac:dyDescent="0.25">
      <c r="A334" s="7"/>
      <c r="F334"/>
    </row>
    <row r="335" spans="1:6" x14ac:dyDescent="0.25">
      <c r="A335" s="7"/>
      <c r="F335"/>
    </row>
    <row r="336" spans="1:6" x14ac:dyDescent="0.25">
      <c r="A336" s="7"/>
      <c r="F336"/>
    </row>
    <row r="337" spans="1:6" x14ac:dyDescent="0.25">
      <c r="A337" s="7"/>
      <c r="F337"/>
    </row>
    <row r="338" spans="1:6" x14ac:dyDescent="0.25">
      <c r="A338" s="7"/>
      <c r="F338"/>
    </row>
    <row r="339" spans="1:6" x14ac:dyDescent="0.25">
      <c r="A339" s="7"/>
      <c r="F339"/>
    </row>
    <row r="340" spans="1:6" x14ac:dyDescent="0.25">
      <c r="A340" s="7"/>
      <c r="F340"/>
    </row>
    <row r="341" spans="1:6" x14ac:dyDescent="0.25">
      <c r="A341" s="7"/>
      <c r="F341"/>
    </row>
    <row r="342" spans="1:6" x14ac:dyDescent="0.25">
      <c r="A342" s="7"/>
      <c r="F342"/>
    </row>
    <row r="343" spans="1:6" x14ac:dyDescent="0.25">
      <c r="A343" s="7"/>
      <c r="F343"/>
    </row>
    <row r="344" spans="1:6" x14ac:dyDescent="0.25">
      <c r="A344" s="7"/>
      <c r="F344"/>
    </row>
    <row r="345" spans="1:6" x14ac:dyDescent="0.25">
      <c r="A345" s="7"/>
      <c r="F345"/>
    </row>
    <row r="346" spans="1:6" x14ac:dyDescent="0.25">
      <c r="A346" s="7"/>
      <c r="F346"/>
    </row>
    <row r="347" spans="1:6" x14ac:dyDescent="0.25">
      <c r="A347" s="7"/>
      <c r="F347"/>
    </row>
    <row r="348" spans="1:6" x14ac:dyDescent="0.25">
      <c r="A348" s="7"/>
      <c r="F348"/>
    </row>
    <row r="349" spans="1:6" x14ac:dyDescent="0.25">
      <c r="A349" s="7"/>
      <c r="F349"/>
    </row>
    <row r="350" spans="1:6" x14ac:dyDescent="0.25">
      <c r="A350" s="7"/>
      <c r="F350"/>
    </row>
    <row r="351" spans="1:6" x14ac:dyDescent="0.25">
      <c r="A351" s="7"/>
      <c r="F351"/>
    </row>
    <row r="352" spans="1:6" x14ac:dyDescent="0.25">
      <c r="A352" s="7"/>
      <c r="F352"/>
    </row>
    <row r="353" spans="1:6" x14ac:dyDescent="0.25">
      <c r="A353" s="7"/>
      <c r="F353"/>
    </row>
    <row r="354" spans="1:6" x14ac:dyDescent="0.25">
      <c r="A354" s="7"/>
      <c r="F354"/>
    </row>
    <row r="355" spans="1:6" x14ac:dyDescent="0.25">
      <c r="A355" s="7"/>
      <c r="F355"/>
    </row>
    <row r="356" spans="1:6" x14ac:dyDescent="0.25">
      <c r="A356" s="7"/>
      <c r="F356"/>
    </row>
    <row r="357" spans="1:6" x14ac:dyDescent="0.25">
      <c r="A357" s="7"/>
      <c r="F357"/>
    </row>
    <row r="358" spans="1:6" x14ac:dyDescent="0.25">
      <c r="A358" s="7"/>
      <c r="F358"/>
    </row>
    <row r="359" spans="1:6" x14ac:dyDescent="0.25">
      <c r="A359" s="7"/>
      <c r="F359"/>
    </row>
    <row r="360" spans="1:6" x14ac:dyDescent="0.25">
      <c r="A360" s="7"/>
      <c r="F360"/>
    </row>
    <row r="361" spans="1:6" x14ac:dyDescent="0.25">
      <c r="A361" s="7"/>
      <c r="F361"/>
    </row>
    <row r="362" spans="1:6" x14ac:dyDescent="0.25">
      <c r="A362" s="7"/>
      <c r="F362"/>
    </row>
    <row r="363" spans="1:6" x14ac:dyDescent="0.25">
      <c r="A363" s="7"/>
      <c r="F363"/>
    </row>
    <row r="364" spans="1:6" x14ac:dyDescent="0.25">
      <c r="A364" s="7"/>
      <c r="F364"/>
    </row>
    <row r="365" spans="1:6" x14ac:dyDescent="0.25">
      <c r="A365" s="7"/>
      <c r="F365"/>
    </row>
    <row r="366" spans="1:6" x14ac:dyDescent="0.25">
      <c r="A366" s="7"/>
      <c r="F366"/>
    </row>
    <row r="367" spans="1:6" x14ac:dyDescent="0.25">
      <c r="A367" s="7"/>
      <c r="F367"/>
    </row>
    <row r="368" spans="1:6" x14ac:dyDescent="0.25">
      <c r="A368" s="7"/>
      <c r="F368"/>
    </row>
    <row r="369" spans="1:6" x14ac:dyDescent="0.25">
      <c r="A369" s="7"/>
      <c r="F369"/>
    </row>
    <row r="370" spans="1:6" x14ac:dyDescent="0.25">
      <c r="A370" s="7"/>
      <c r="F370"/>
    </row>
    <row r="371" spans="1:6" x14ac:dyDescent="0.25">
      <c r="A371" s="7"/>
      <c r="F371"/>
    </row>
    <row r="372" spans="1:6" x14ac:dyDescent="0.25">
      <c r="A372" s="7"/>
      <c r="F372"/>
    </row>
    <row r="373" spans="1:6" x14ac:dyDescent="0.25">
      <c r="A373" s="7"/>
      <c r="F373"/>
    </row>
    <row r="374" spans="1:6" x14ac:dyDescent="0.25">
      <c r="A374" s="7"/>
      <c r="F374"/>
    </row>
    <row r="375" spans="1:6" x14ac:dyDescent="0.25">
      <c r="A375" s="7"/>
      <c r="F375"/>
    </row>
    <row r="376" spans="1:6" x14ac:dyDescent="0.25">
      <c r="A376" s="7"/>
      <c r="F376"/>
    </row>
    <row r="377" spans="1:6" x14ac:dyDescent="0.25">
      <c r="A377" s="7"/>
      <c r="F377"/>
    </row>
    <row r="378" spans="1:6" x14ac:dyDescent="0.25">
      <c r="A378" s="7"/>
      <c r="F378"/>
    </row>
    <row r="379" spans="1:6" x14ac:dyDescent="0.25">
      <c r="A379" s="7"/>
      <c r="F379"/>
    </row>
    <row r="380" spans="1:6" x14ac:dyDescent="0.25">
      <c r="A380" s="7"/>
      <c r="F380"/>
    </row>
    <row r="381" spans="1:6" x14ac:dyDescent="0.25">
      <c r="A381" s="7"/>
    </row>
    <row r="382" spans="1:6" x14ac:dyDescent="0.25">
      <c r="A382" s="7"/>
    </row>
    <row r="383" spans="1:6" x14ac:dyDescent="0.25">
      <c r="A383" s="7"/>
      <c r="F383"/>
    </row>
    <row r="384" spans="1:6" x14ac:dyDescent="0.25">
      <c r="A384" s="7"/>
      <c r="F384" s="3"/>
    </row>
    <row r="385" spans="1:8" x14ac:dyDescent="0.25">
      <c r="A385" s="7"/>
      <c r="F385"/>
    </row>
    <row r="386" spans="1:8" x14ac:dyDescent="0.25">
      <c r="A386" s="7"/>
      <c r="F386"/>
    </row>
    <row r="387" spans="1:8" x14ac:dyDescent="0.25">
      <c r="A387" s="7"/>
      <c r="F387"/>
    </row>
    <row r="388" spans="1:8" x14ac:dyDescent="0.25">
      <c r="A388" s="7"/>
      <c r="F388"/>
    </row>
    <row r="389" spans="1:8" x14ac:dyDescent="0.25">
      <c r="A389" s="7"/>
      <c r="F389"/>
    </row>
    <row r="390" spans="1:8" x14ac:dyDescent="0.25">
      <c r="A390" s="7"/>
      <c r="F390"/>
    </row>
    <row r="391" spans="1:8" x14ac:dyDescent="0.25">
      <c r="A391" s="7"/>
      <c r="F391"/>
    </row>
    <row r="392" spans="1:8" x14ac:dyDescent="0.25">
      <c r="A392" s="7"/>
      <c r="F392"/>
    </row>
    <row r="393" spans="1:8" x14ac:dyDescent="0.25">
      <c r="A393" s="7"/>
      <c r="F393"/>
    </row>
    <row r="394" spans="1:8" x14ac:dyDescent="0.25">
      <c r="A394" s="7"/>
      <c r="F394"/>
    </row>
    <row r="395" spans="1:8" x14ac:dyDescent="0.25">
      <c r="A395" s="7"/>
      <c r="F395"/>
    </row>
    <row r="396" spans="1:8" x14ac:dyDescent="0.25">
      <c r="A396" s="7"/>
      <c r="F396"/>
    </row>
    <row r="397" spans="1:8" x14ac:dyDescent="0.25">
      <c r="A397" s="7"/>
      <c r="F397"/>
    </row>
    <row r="398" spans="1:8" x14ac:dyDescent="0.25">
      <c r="A398" s="7"/>
      <c r="F398"/>
    </row>
    <row r="399" spans="1:8" x14ac:dyDescent="0.25">
      <c r="A399" s="7"/>
      <c r="F399"/>
    </row>
    <row r="400" spans="1:8" s="1" customFormat="1" x14ac:dyDescent="0.25">
      <c r="A400" s="7"/>
      <c r="B400"/>
      <c r="C400"/>
      <c r="D400"/>
      <c r="F400"/>
      <c r="G400"/>
      <c r="H400"/>
    </row>
    <row r="401" spans="1:8" s="1" customFormat="1" x14ac:dyDescent="0.25">
      <c r="A401" s="7"/>
      <c r="B401"/>
      <c r="C401"/>
      <c r="D401"/>
      <c r="F401"/>
      <c r="G401"/>
      <c r="H401"/>
    </row>
    <row r="402" spans="1:8" s="1" customFormat="1" x14ac:dyDescent="0.25">
      <c r="A402" s="7"/>
      <c r="B402"/>
      <c r="C402"/>
      <c r="D402"/>
      <c r="F402"/>
      <c r="G402"/>
      <c r="H402"/>
    </row>
    <row r="403" spans="1:8" s="1" customFormat="1" x14ac:dyDescent="0.25">
      <c r="A403" s="7"/>
      <c r="B403"/>
      <c r="C403"/>
      <c r="D403"/>
      <c r="F403"/>
      <c r="G403"/>
      <c r="H403"/>
    </row>
    <row r="404" spans="1:8" s="1" customFormat="1" x14ac:dyDescent="0.25">
      <c r="A404" s="7"/>
      <c r="B404"/>
      <c r="C404"/>
      <c r="D404"/>
      <c r="F404"/>
      <c r="G404"/>
      <c r="H404"/>
    </row>
    <row r="405" spans="1:8" s="1" customFormat="1" x14ac:dyDescent="0.25">
      <c r="A405" s="7"/>
      <c r="B405"/>
      <c r="C405"/>
      <c r="D405"/>
      <c r="F405"/>
      <c r="G405"/>
      <c r="H405"/>
    </row>
    <row r="406" spans="1:8" s="1" customFormat="1" x14ac:dyDescent="0.25">
      <c r="A406" s="7"/>
      <c r="B406"/>
      <c r="C406"/>
      <c r="D406"/>
      <c r="F406"/>
      <c r="G406"/>
      <c r="H406"/>
    </row>
    <row r="407" spans="1:8" s="1" customFormat="1" x14ac:dyDescent="0.25">
      <c r="A407" s="7"/>
      <c r="B407"/>
      <c r="C407"/>
      <c r="D407"/>
      <c r="F407"/>
      <c r="G407"/>
      <c r="H407"/>
    </row>
    <row r="408" spans="1:8" s="1" customFormat="1" x14ac:dyDescent="0.25">
      <c r="A408" s="7"/>
      <c r="B408"/>
      <c r="C408"/>
      <c r="D408"/>
      <c r="F408"/>
      <c r="G408"/>
      <c r="H408"/>
    </row>
    <row r="409" spans="1:8" s="1" customFormat="1" x14ac:dyDescent="0.25">
      <c r="A409" s="7"/>
      <c r="B409"/>
      <c r="C409"/>
      <c r="D409"/>
      <c r="F409"/>
      <c r="G409"/>
      <c r="H409"/>
    </row>
    <row r="410" spans="1:8" s="1" customFormat="1" x14ac:dyDescent="0.25">
      <c r="A410" s="7"/>
      <c r="B410"/>
      <c r="C410"/>
      <c r="D410"/>
      <c r="F410"/>
      <c r="G410"/>
      <c r="H410"/>
    </row>
    <row r="411" spans="1:8" s="1" customFormat="1" x14ac:dyDescent="0.25">
      <c r="A411" s="7"/>
      <c r="B411"/>
      <c r="C411"/>
      <c r="D411"/>
      <c r="F411"/>
      <c r="G411"/>
      <c r="H411"/>
    </row>
    <row r="412" spans="1:8" x14ac:dyDescent="0.25">
      <c r="A412" s="7"/>
      <c r="F412"/>
    </row>
    <row r="413" spans="1:8" s="1" customFormat="1" x14ac:dyDescent="0.25">
      <c r="A413" s="7"/>
      <c r="B413"/>
      <c r="C413"/>
      <c r="D413"/>
      <c r="F413"/>
      <c r="G413"/>
      <c r="H413"/>
    </row>
    <row r="414" spans="1:8" x14ac:dyDescent="0.25">
      <c r="A414" s="7"/>
      <c r="F414"/>
    </row>
    <row r="415" spans="1:8" x14ac:dyDescent="0.25">
      <c r="A415" s="7"/>
      <c r="F415"/>
    </row>
    <row r="416" spans="1:8" x14ac:dyDescent="0.25">
      <c r="A416" s="7"/>
      <c r="F416"/>
    </row>
    <row r="417" spans="1:6" x14ac:dyDescent="0.25">
      <c r="A417" s="7"/>
      <c r="F417"/>
    </row>
    <row r="418" spans="1:6" x14ac:dyDescent="0.25">
      <c r="A418" s="7"/>
      <c r="F418"/>
    </row>
    <row r="419" spans="1:6" x14ac:dyDescent="0.25">
      <c r="A419" s="7"/>
      <c r="F419"/>
    </row>
    <row r="420" spans="1:6" x14ac:dyDescent="0.25">
      <c r="A420" s="7"/>
      <c r="F420"/>
    </row>
    <row r="421" spans="1:6" x14ac:dyDescent="0.25">
      <c r="A421" s="7"/>
      <c r="F421"/>
    </row>
    <row r="422" spans="1:6" x14ac:dyDescent="0.25">
      <c r="A422" s="7"/>
      <c r="F422"/>
    </row>
    <row r="423" spans="1:6" x14ac:dyDescent="0.25">
      <c r="A423" s="7"/>
      <c r="F423"/>
    </row>
    <row r="424" spans="1:6" x14ac:dyDescent="0.25">
      <c r="A424" s="7"/>
      <c r="F424"/>
    </row>
    <row r="425" spans="1:6" x14ac:dyDescent="0.25">
      <c r="A425" s="7"/>
      <c r="F425"/>
    </row>
    <row r="426" spans="1:6" x14ac:dyDescent="0.25">
      <c r="A426" s="7"/>
      <c r="F426"/>
    </row>
    <row r="427" spans="1:6" x14ac:dyDescent="0.25">
      <c r="A427" s="7"/>
      <c r="F427"/>
    </row>
    <row r="428" spans="1:6" x14ac:dyDescent="0.25">
      <c r="A428" s="7"/>
      <c r="F428"/>
    </row>
    <row r="429" spans="1:6" x14ac:dyDescent="0.25">
      <c r="A429" s="7"/>
      <c r="F429"/>
    </row>
    <row r="430" spans="1:6" x14ac:dyDescent="0.25">
      <c r="A430" s="7"/>
      <c r="F430"/>
    </row>
    <row r="431" spans="1:6" x14ac:dyDescent="0.25">
      <c r="A431" s="7"/>
      <c r="F431"/>
    </row>
    <row r="432" spans="1:6" x14ac:dyDescent="0.25">
      <c r="A432" s="7"/>
      <c r="F432"/>
    </row>
    <row r="433" spans="1:6" x14ac:dyDescent="0.25">
      <c r="A433" s="7"/>
      <c r="F433"/>
    </row>
    <row r="434" spans="1:6" x14ac:dyDescent="0.25">
      <c r="A434" s="7"/>
      <c r="F434"/>
    </row>
    <row r="435" spans="1:6" x14ac:dyDescent="0.25">
      <c r="A435" s="7"/>
      <c r="F435"/>
    </row>
    <row r="436" spans="1:6" x14ac:dyDescent="0.25">
      <c r="A436" s="7"/>
      <c r="F436"/>
    </row>
    <row r="437" spans="1:6" x14ac:dyDescent="0.25">
      <c r="A437" s="7"/>
      <c r="F437"/>
    </row>
    <row r="438" spans="1:6" x14ac:dyDescent="0.25">
      <c r="A438" s="7"/>
      <c r="F438"/>
    </row>
    <row r="439" spans="1:6" x14ac:dyDescent="0.25">
      <c r="A439" s="7"/>
      <c r="F439"/>
    </row>
    <row r="440" spans="1:6" x14ac:dyDescent="0.25">
      <c r="A440" s="7"/>
      <c r="F440"/>
    </row>
    <row r="441" spans="1:6" x14ac:dyDescent="0.25">
      <c r="A441" s="7"/>
      <c r="F441"/>
    </row>
    <row r="442" spans="1:6" x14ac:dyDescent="0.25">
      <c r="A442" s="7"/>
      <c r="F442"/>
    </row>
    <row r="443" spans="1:6" x14ac:dyDescent="0.25">
      <c r="A443" s="7"/>
      <c r="F443"/>
    </row>
    <row r="444" spans="1:6" x14ac:dyDescent="0.25">
      <c r="A444" s="7"/>
      <c r="F444"/>
    </row>
    <row r="445" spans="1:6" x14ac:dyDescent="0.25">
      <c r="A445" s="7"/>
      <c r="F445"/>
    </row>
    <row r="446" spans="1:6" x14ac:dyDescent="0.25">
      <c r="A446" s="7"/>
      <c r="F446"/>
    </row>
    <row r="447" spans="1:6" x14ac:dyDescent="0.25">
      <c r="A447" s="7"/>
      <c r="F447"/>
    </row>
    <row r="448" spans="1:6" x14ac:dyDescent="0.25">
      <c r="A448" s="7"/>
      <c r="F448"/>
    </row>
    <row r="449" spans="1:6" x14ac:dyDescent="0.25">
      <c r="A449" s="7"/>
      <c r="F449"/>
    </row>
    <row r="450" spans="1:6" x14ac:dyDescent="0.25">
      <c r="A450" s="7"/>
      <c r="F450"/>
    </row>
    <row r="451" spans="1:6" x14ac:dyDescent="0.25">
      <c r="A451" s="7"/>
      <c r="F451"/>
    </row>
    <row r="452" spans="1:6" x14ac:dyDescent="0.25">
      <c r="A452" s="7"/>
      <c r="F452"/>
    </row>
    <row r="453" spans="1:6" x14ac:dyDescent="0.25">
      <c r="A453" s="7"/>
      <c r="F453"/>
    </row>
    <row r="454" spans="1:6" x14ac:dyDescent="0.25">
      <c r="A454" s="7"/>
      <c r="F454"/>
    </row>
    <row r="455" spans="1:6" x14ac:dyDescent="0.25">
      <c r="A455" s="7"/>
      <c r="F455"/>
    </row>
    <row r="456" spans="1:6" x14ac:dyDescent="0.25">
      <c r="A456" s="7"/>
      <c r="F456"/>
    </row>
    <row r="457" spans="1:6" x14ac:dyDescent="0.25">
      <c r="A457" s="7"/>
      <c r="F457"/>
    </row>
    <row r="458" spans="1:6" x14ac:dyDescent="0.25">
      <c r="A458" s="7"/>
      <c r="F458"/>
    </row>
    <row r="459" spans="1:6" x14ac:dyDescent="0.25">
      <c r="A459" s="7"/>
      <c r="F459"/>
    </row>
    <row r="460" spans="1:6" x14ac:dyDescent="0.25">
      <c r="A460" s="7"/>
      <c r="F460"/>
    </row>
    <row r="461" spans="1:6" x14ac:dyDescent="0.25">
      <c r="A461" s="7"/>
      <c r="F461"/>
    </row>
    <row r="462" spans="1:6" x14ac:dyDescent="0.25">
      <c r="A462" s="7"/>
      <c r="F462"/>
    </row>
    <row r="463" spans="1:6" x14ac:dyDescent="0.25">
      <c r="A463" s="7"/>
    </row>
    <row r="464" spans="1:6" x14ac:dyDescent="0.25">
      <c r="A464" s="7"/>
    </row>
    <row r="465" spans="1:6" x14ac:dyDescent="0.25">
      <c r="A465" s="7"/>
    </row>
    <row r="466" spans="1:6" x14ac:dyDescent="0.25">
      <c r="A466" s="7"/>
      <c r="F466"/>
    </row>
    <row r="467" spans="1:6" x14ac:dyDescent="0.25">
      <c r="A467" s="7"/>
      <c r="F467"/>
    </row>
    <row r="468" spans="1:6" x14ac:dyDescent="0.25">
      <c r="A468" s="7"/>
      <c r="F468"/>
    </row>
    <row r="469" spans="1:6" x14ac:dyDescent="0.25">
      <c r="A469" s="7"/>
      <c r="F469"/>
    </row>
    <row r="470" spans="1:6" x14ac:dyDescent="0.25">
      <c r="A470" s="7"/>
      <c r="F470"/>
    </row>
    <row r="471" spans="1:6" x14ac:dyDescent="0.25">
      <c r="A471" s="7"/>
      <c r="F471"/>
    </row>
    <row r="472" spans="1:6" x14ac:dyDescent="0.25">
      <c r="A472" s="7"/>
      <c r="F472"/>
    </row>
    <row r="473" spans="1:6" x14ac:dyDescent="0.25">
      <c r="A473" s="7"/>
      <c r="F473"/>
    </row>
    <row r="474" spans="1:6" x14ac:dyDescent="0.25">
      <c r="A474" s="7"/>
      <c r="F474"/>
    </row>
    <row r="475" spans="1:6" x14ac:dyDescent="0.25">
      <c r="A475" s="7"/>
      <c r="F475"/>
    </row>
    <row r="476" spans="1:6" x14ac:dyDescent="0.25">
      <c r="A476" s="7"/>
      <c r="F476"/>
    </row>
    <row r="477" spans="1:6" x14ac:dyDescent="0.25">
      <c r="A477" s="7"/>
      <c r="F477"/>
    </row>
    <row r="478" spans="1:6" x14ac:dyDescent="0.25">
      <c r="A478" s="7"/>
      <c r="F478"/>
    </row>
    <row r="479" spans="1:6" x14ac:dyDescent="0.25">
      <c r="A479" s="7"/>
      <c r="F479"/>
    </row>
    <row r="480" spans="1:6" x14ac:dyDescent="0.25">
      <c r="A480" s="7"/>
      <c r="F480"/>
    </row>
    <row r="481" spans="1:6" x14ac:dyDescent="0.25">
      <c r="A481" s="7"/>
      <c r="F481"/>
    </row>
    <row r="482" spans="1:6" x14ac:dyDescent="0.25">
      <c r="A482" s="7"/>
      <c r="F482"/>
    </row>
    <row r="483" spans="1:6" x14ac:dyDescent="0.25">
      <c r="A483" s="7"/>
      <c r="F483"/>
    </row>
    <row r="484" spans="1:6" x14ac:dyDescent="0.25">
      <c r="A484" s="7"/>
      <c r="F484"/>
    </row>
    <row r="485" spans="1:6" x14ac:dyDescent="0.25">
      <c r="A485" s="7"/>
      <c r="F485"/>
    </row>
    <row r="486" spans="1:6" x14ac:dyDescent="0.25">
      <c r="A486" s="7"/>
      <c r="F486"/>
    </row>
    <row r="487" spans="1:6" x14ac:dyDescent="0.25">
      <c r="A487" s="7"/>
      <c r="F487"/>
    </row>
    <row r="488" spans="1:6" x14ac:dyDescent="0.25">
      <c r="A488" s="7"/>
      <c r="F488"/>
    </row>
    <row r="489" spans="1:6" x14ac:dyDescent="0.25">
      <c r="A489" s="7"/>
      <c r="F489"/>
    </row>
    <row r="490" spans="1:6" x14ac:dyDescent="0.25">
      <c r="A490" s="7"/>
      <c r="F490"/>
    </row>
    <row r="491" spans="1:6" x14ac:dyDescent="0.25">
      <c r="A491" s="7"/>
      <c r="F491"/>
    </row>
    <row r="492" spans="1:6" x14ac:dyDescent="0.25">
      <c r="A492" s="7"/>
      <c r="F492"/>
    </row>
    <row r="493" spans="1:6" x14ac:dyDescent="0.25">
      <c r="A493" s="7"/>
      <c r="F493"/>
    </row>
    <row r="494" spans="1:6" x14ac:dyDescent="0.25">
      <c r="A494" s="7"/>
      <c r="F494"/>
    </row>
    <row r="495" spans="1:6" x14ac:dyDescent="0.25">
      <c r="A495" s="7"/>
      <c r="F495"/>
    </row>
    <row r="496" spans="1:6" x14ac:dyDescent="0.25">
      <c r="A496" s="7"/>
      <c r="F496"/>
    </row>
    <row r="497" spans="1:6" x14ac:dyDescent="0.25">
      <c r="A497" s="7"/>
      <c r="F497"/>
    </row>
    <row r="498" spans="1:6" x14ac:dyDescent="0.25">
      <c r="A498" s="7"/>
      <c r="F498"/>
    </row>
    <row r="499" spans="1:6" x14ac:dyDescent="0.25">
      <c r="A499" s="7"/>
      <c r="F499"/>
    </row>
    <row r="500" spans="1:6" x14ac:dyDescent="0.25">
      <c r="A500" s="7"/>
      <c r="F500"/>
    </row>
    <row r="501" spans="1:6" x14ac:dyDescent="0.25">
      <c r="A501" s="7"/>
      <c r="F501"/>
    </row>
    <row r="502" spans="1:6" x14ac:dyDescent="0.25">
      <c r="A502" s="7"/>
      <c r="F502"/>
    </row>
    <row r="503" spans="1:6" x14ac:dyDescent="0.25">
      <c r="A503" s="7"/>
      <c r="F503"/>
    </row>
    <row r="504" spans="1:6" x14ac:dyDescent="0.25">
      <c r="A504" s="7"/>
      <c r="F504"/>
    </row>
    <row r="505" spans="1:6" x14ac:dyDescent="0.25">
      <c r="A505" s="7"/>
      <c r="F505"/>
    </row>
    <row r="506" spans="1:6" x14ac:dyDescent="0.25">
      <c r="A506" s="7"/>
      <c r="F506"/>
    </row>
    <row r="507" spans="1:6" x14ac:dyDescent="0.25">
      <c r="A507" s="7"/>
      <c r="F507"/>
    </row>
    <row r="508" spans="1:6" x14ac:dyDescent="0.25">
      <c r="A508" s="7"/>
      <c r="F508"/>
    </row>
    <row r="509" spans="1:6" x14ac:dyDescent="0.25">
      <c r="A509" s="7"/>
      <c r="F509"/>
    </row>
    <row r="510" spans="1:6" x14ac:dyDescent="0.25">
      <c r="A510" s="7"/>
      <c r="F510"/>
    </row>
    <row r="511" spans="1:6" x14ac:dyDescent="0.25">
      <c r="A511" s="7"/>
      <c r="F511"/>
    </row>
    <row r="512" spans="1:6" x14ac:dyDescent="0.25">
      <c r="A512" s="7"/>
      <c r="F512"/>
    </row>
    <row r="513" spans="1:6" x14ac:dyDescent="0.25">
      <c r="A513" s="7"/>
      <c r="F513"/>
    </row>
    <row r="514" spans="1:6" x14ac:dyDescent="0.25">
      <c r="A514" s="7"/>
      <c r="F514"/>
    </row>
    <row r="515" spans="1:6" x14ac:dyDescent="0.25">
      <c r="A515" s="7"/>
      <c r="F515"/>
    </row>
    <row r="516" spans="1:6" x14ac:dyDescent="0.25">
      <c r="A516" s="7"/>
      <c r="F516"/>
    </row>
    <row r="517" spans="1:6" x14ac:dyDescent="0.25">
      <c r="A517" s="7"/>
      <c r="F517"/>
    </row>
    <row r="518" spans="1:6" x14ac:dyDescent="0.25">
      <c r="A518" s="7"/>
      <c r="F518"/>
    </row>
    <row r="519" spans="1:6" x14ac:dyDescent="0.25">
      <c r="A519" s="7"/>
      <c r="F519"/>
    </row>
    <row r="520" spans="1:6" x14ac:dyDescent="0.25">
      <c r="A520" s="7"/>
      <c r="F520"/>
    </row>
    <row r="521" spans="1:6" x14ac:dyDescent="0.25">
      <c r="A521" s="7"/>
      <c r="F521"/>
    </row>
    <row r="522" spans="1:6" x14ac:dyDescent="0.25">
      <c r="A522" s="7"/>
      <c r="F522"/>
    </row>
    <row r="523" spans="1:6" x14ac:dyDescent="0.25">
      <c r="A523" s="7"/>
      <c r="F523"/>
    </row>
    <row r="524" spans="1:6" x14ac:dyDescent="0.25">
      <c r="A524" s="7"/>
      <c r="F524"/>
    </row>
    <row r="525" spans="1:6" x14ac:dyDescent="0.25">
      <c r="A525" s="7"/>
      <c r="F525"/>
    </row>
    <row r="526" spans="1:6" x14ac:dyDescent="0.25">
      <c r="A526" s="7"/>
      <c r="F526"/>
    </row>
    <row r="527" spans="1:6" x14ac:dyDescent="0.25">
      <c r="A527" s="7"/>
      <c r="F527"/>
    </row>
    <row r="528" spans="1:6" x14ac:dyDescent="0.25">
      <c r="A528" s="7"/>
      <c r="F528"/>
    </row>
    <row r="529" spans="1:6" x14ac:dyDescent="0.25">
      <c r="A529" s="7"/>
      <c r="F529"/>
    </row>
    <row r="530" spans="1:6" x14ac:dyDescent="0.25">
      <c r="A530" s="7"/>
      <c r="F530"/>
    </row>
    <row r="531" spans="1:6" x14ac:dyDescent="0.25">
      <c r="A531" s="7"/>
      <c r="F531"/>
    </row>
    <row r="532" spans="1:6" x14ac:dyDescent="0.25">
      <c r="A532" s="7"/>
      <c r="F532"/>
    </row>
    <row r="533" spans="1:6" x14ac:dyDescent="0.25">
      <c r="A533" s="7"/>
      <c r="F533"/>
    </row>
    <row r="534" spans="1:6" x14ac:dyDescent="0.25">
      <c r="A534" s="7"/>
      <c r="F534"/>
    </row>
    <row r="535" spans="1:6" x14ac:dyDescent="0.25">
      <c r="A535" s="7"/>
      <c r="F535"/>
    </row>
    <row r="536" spans="1:6" x14ac:dyDescent="0.25">
      <c r="A536" s="7"/>
      <c r="F536"/>
    </row>
    <row r="537" spans="1:6" x14ac:dyDescent="0.25">
      <c r="A537" s="7"/>
      <c r="F537"/>
    </row>
    <row r="538" spans="1:6" x14ac:dyDescent="0.25">
      <c r="A538" s="7"/>
      <c r="F538"/>
    </row>
    <row r="539" spans="1:6" x14ac:dyDescent="0.25">
      <c r="A539" s="7"/>
      <c r="F539"/>
    </row>
    <row r="540" spans="1:6" x14ac:dyDescent="0.25">
      <c r="A540" s="7"/>
      <c r="F540"/>
    </row>
    <row r="541" spans="1:6" x14ac:dyDescent="0.25">
      <c r="A541" s="7"/>
      <c r="F541"/>
    </row>
    <row r="542" spans="1:6" x14ac:dyDescent="0.25">
      <c r="A542" s="7"/>
      <c r="F542"/>
    </row>
    <row r="543" spans="1:6" x14ac:dyDescent="0.25">
      <c r="A543" s="7"/>
      <c r="F543"/>
    </row>
    <row r="544" spans="1:6" x14ac:dyDescent="0.25">
      <c r="A544" s="7"/>
      <c r="F544"/>
    </row>
    <row r="545" spans="1:6" x14ac:dyDescent="0.25">
      <c r="A545" s="7"/>
      <c r="F545"/>
    </row>
    <row r="546" spans="1:6" x14ac:dyDescent="0.25">
      <c r="A546" s="7"/>
      <c r="F546"/>
    </row>
    <row r="547" spans="1:6" x14ac:dyDescent="0.25">
      <c r="A547" s="7"/>
      <c r="F547"/>
    </row>
    <row r="548" spans="1:6" x14ac:dyDescent="0.25">
      <c r="A548" s="7"/>
      <c r="F548"/>
    </row>
    <row r="549" spans="1:6" x14ac:dyDescent="0.25">
      <c r="A549" s="7"/>
      <c r="F549"/>
    </row>
    <row r="550" spans="1:6" x14ac:dyDescent="0.25">
      <c r="A550" s="7"/>
      <c r="F550"/>
    </row>
    <row r="551" spans="1:6" x14ac:dyDescent="0.25">
      <c r="A551" s="7"/>
      <c r="F551"/>
    </row>
    <row r="552" spans="1:6" x14ac:dyDescent="0.25">
      <c r="A552" s="7"/>
      <c r="F552"/>
    </row>
    <row r="553" spans="1:6" x14ac:dyDescent="0.25">
      <c r="A553" s="7"/>
      <c r="F553"/>
    </row>
    <row r="554" spans="1:6" x14ac:dyDescent="0.25">
      <c r="A554" s="7"/>
      <c r="F554"/>
    </row>
    <row r="555" spans="1:6" x14ac:dyDescent="0.25">
      <c r="A555" s="7"/>
      <c r="F555"/>
    </row>
    <row r="556" spans="1:6" x14ac:dyDescent="0.25">
      <c r="A556" s="7"/>
      <c r="F556"/>
    </row>
    <row r="557" spans="1:6" x14ac:dyDescent="0.25">
      <c r="A557" s="7"/>
      <c r="F557"/>
    </row>
    <row r="558" spans="1:6" x14ac:dyDescent="0.25">
      <c r="A558" s="7"/>
      <c r="F558"/>
    </row>
    <row r="559" spans="1:6" x14ac:dyDescent="0.25">
      <c r="A559" s="7"/>
      <c r="F559"/>
    </row>
    <row r="560" spans="1:6" x14ac:dyDescent="0.25">
      <c r="A560" s="7"/>
      <c r="F560"/>
    </row>
    <row r="561" spans="1:6" x14ac:dyDescent="0.25">
      <c r="A561" s="7"/>
      <c r="F561"/>
    </row>
    <row r="562" spans="1:6" x14ac:dyDescent="0.25">
      <c r="A562" s="7"/>
      <c r="F562"/>
    </row>
    <row r="563" spans="1:6" x14ac:dyDescent="0.25">
      <c r="A563" s="7"/>
      <c r="F563"/>
    </row>
    <row r="564" spans="1:6" x14ac:dyDescent="0.25">
      <c r="A564" s="7"/>
      <c r="F564"/>
    </row>
    <row r="565" spans="1:6" x14ac:dyDescent="0.25">
      <c r="A565" s="7"/>
      <c r="F565"/>
    </row>
    <row r="566" spans="1:6" x14ac:dyDescent="0.25">
      <c r="A566" s="7"/>
      <c r="F566"/>
    </row>
    <row r="567" spans="1:6" x14ac:dyDescent="0.25">
      <c r="A567" s="7"/>
      <c r="F567"/>
    </row>
    <row r="568" spans="1:6" x14ac:dyDescent="0.25">
      <c r="A568" s="7"/>
      <c r="F568"/>
    </row>
    <row r="569" spans="1:6" x14ac:dyDescent="0.25">
      <c r="A569" s="7"/>
      <c r="F569"/>
    </row>
    <row r="570" spans="1:6" x14ac:dyDescent="0.25">
      <c r="A570" s="7"/>
      <c r="F570"/>
    </row>
    <row r="571" spans="1:6" x14ac:dyDescent="0.25">
      <c r="A571" s="7"/>
      <c r="F571"/>
    </row>
    <row r="572" spans="1:6" x14ac:dyDescent="0.25">
      <c r="A572" s="7"/>
      <c r="F572"/>
    </row>
    <row r="573" spans="1:6" x14ac:dyDescent="0.25">
      <c r="A573" s="7"/>
      <c r="F573"/>
    </row>
    <row r="574" spans="1:6" x14ac:dyDescent="0.25">
      <c r="A574" s="7"/>
      <c r="F574"/>
    </row>
    <row r="575" spans="1:6" x14ac:dyDescent="0.25">
      <c r="A575" s="7"/>
      <c r="F575"/>
    </row>
    <row r="576" spans="1:6" x14ac:dyDescent="0.25">
      <c r="A576" s="7"/>
      <c r="F576"/>
    </row>
    <row r="577" spans="1:6" x14ac:dyDescent="0.25">
      <c r="A577" s="7"/>
      <c r="F577"/>
    </row>
    <row r="578" spans="1:6" x14ac:dyDescent="0.25">
      <c r="A578" s="7"/>
      <c r="F578"/>
    </row>
    <row r="579" spans="1:6" x14ac:dyDescent="0.25">
      <c r="A579" s="7"/>
      <c r="F579"/>
    </row>
    <row r="580" spans="1:6" x14ac:dyDescent="0.25">
      <c r="A580" s="7"/>
      <c r="F580"/>
    </row>
    <row r="581" spans="1:6" x14ac:dyDescent="0.25">
      <c r="A581" s="7"/>
      <c r="F581"/>
    </row>
    <row r="582" spans="1:6" x14ac:dyDescent="0.25">
      <c r="A582" s="7"/>
      <c r="F582"/>
    </row>
    <row r="583" spans="1:6" x14ac:dyDescent="0.25">
      <c r="A583" s="7"/>
      <c r="F583"/>
    </row>
    <row r="584" spans="1:6" x14ac:dyDescent="0.25">
      <c r="A584" s="7"/>
      <c r="F584"/>
    </row>
    <row r="585" spans="1:6" x14ac:dyDescent="0.25">
      <c r="A585" s="7"/>
      <c r="F585"/>
    </row>
    <row r="586" spans="1:6" x14ac:dyDescent="0.25">
      <c r="A586" s="7"/>
      <c r="F586"/>
    </row>
    <row r="587" spans="1:6" x14ac:dyDescent="0.25">
      <c r="A587" s="7"/>
      <c r="F587"/>
    </row>
    <row r="588" spans="1:6" x14ac:dyDescent="0.25">
      <c r="A588" s="7"/>
      <c r="F588"/>
    </row>
    <row r="589" spans="1:6" x14ac:dyDescent="0.25">
      <c r="A589" s="7"/>
      <c r="F589"/>
    </row>
    <row r="590" spans="1:6" x14ac:dyDescent="0.25">
      <c r="A590" s="7"/>
      <c r="F590"/>
    </row>
    <row r="591" spans="1:6" x14ac:dyDescent="0.25">
      <c r="A591" s="7"/>
      <c r="F591"/>
    </row>
    <row r="592" spans="1:6" x14ac:dyDescent="0.25">
      <c r="A592" s="7"/>
      <c r="F592"/>
    </row>
    <row r="593" spans="1:6" x14ac:dyDescent="0.25">
      <c r="A593" s="7"/>
      <c r="F593"/>
    </row>
    <row r="594" spans="1:6" x14ac:dyDescent="0.25">
      <c r="A594" s="7"/>
      <c r="F594"/>
    </row>
    <row r="595" spans="1:6" x14ac:dyDescent="0.25">
      <c r="A595" s="7"/>
      <c r="F595"/>
    </row>
    <row r="596" spans="1:6" x14ac:dyDescent="0.25">
      <c r="A596" s="7"/>
      <c r="F596"/>
    </row>
    <row r="597" spans="1:6" x14ac:dyDescent="0.25">
      <c r="A597" s="7"/>
      <c r="F597"/>
    </row>
    <row r="598" spans="1:6" x14ac:dyDescent="0.25">
      <c r="A598" s="7"/>
      <c r="F598"/>
    </row>
    <row r="599" spans="1:6" x14ac:dyDescent="0.25">
      <c r="A599" s="7"/>
      <c r="F599"/>
    </row>
    <row r="600" spans="1:6" x14ac:dyDescent="0.25">
      <c r="A600" s="7"/>
      <c r="F600"/>
    </row>
    <row r="601" spans="1:6" x14ac:dyDescent="0.25">
      <c r="A601" s="7"/>
      <c r="F601"/>
    </row>
    <row r="602" spans="1:6" x14ac:dyDescent="0.25">
      <c r="A602" s="7"/>
      <c r="F602"/>
    </row>
    <row r="603" spans="1:6" x14ac:dyDescent="0.25">
      <c r="A603" s="7"/>
      <c r="F603"/>
    </row>
    <row r="604" spans="1:6" x14ac:dyDescent="0.25">
      <c r="A604" s="7"/>
      <c r="F604"/>
    </row>
    <row r="605" spans="1:6" x14ac:dyDescent="0.25">
      <c r="A605" s="7"/>
      <c r="F605"/>
    </row>
    <row r="606" spans="1:6" x14ac:dyDescent="0.25">
      <c r="A606" s="7"/>
      <c r="F606"/>
    </row>
    <row r="607" spans="1:6" x14ac:dyDescent="0.25">
      <c r="A607" s="7"/>
      <c r="F607"/>
    </row>
    <row r="608" spans="1:6" x14ac:dyDescent="0.25">
      <c r="A608" s="7"/>
      <c r="F608"/>
    </row>
    <row r="609" spans="1:6" x14ac:dyDescent="0.25">
      <c r="A609" s="7"/>
      <c r="F609"/>
    </row>
    <row r="610" spans="1:6" x14ac:dyDescent="0.25">
      <c r="A610" s="7"/>
      <c r="F610"/>
    </row>
    <row r="611" spans="1:6" x14ac:dyDescent="0.25">
      <c r="A611" s="7"/>
      <c r="F611"/>
    </row>
    <row r="612" spans="1:6" x14ac:dyDescent="0.25">
      <c r="A612" s="7"/>
      <c r="F612"/>
    </row>
    <row r="613" spans="1:6" x14ac:dyDescent="0.25">
      <c r="A613" s="7"/>
      <c r="F613"/>
    </row>
    <row r="614" spans="1:6" x14ac:dyDescent="0.25">
      <c r="A614" s="7"/>
      <c r="F614"/>
    </row>
    <row r="615" spans="1:6" x14ac:dyDescent="0.25">
      <c r="A615" s="7"/>
      <c r="F615"/>
    </row>
    <row r="616" spans="1:6" x14ac:dyDescent="0.25">
      <c r="A616" s="7"/>
      <c r="F616"/>
    </row>
    <row r="617" spans="1:6" x14ac:dyDescent="0.25">
      <c r="A617" s="7"/>
      <c r="F617"/>
    </row>
    <row r="618" spans="1:6" x14ac:dyDescent="0.25">
      <c r="A618" s="7"/>
      <c r="F618"/>
    </row>
    <row r="619" spans="1:6" x14ac:dyDescent="0.25">
      <c r="A619" s="7"/>
      <c r="F619"/>
    </row>
    <row r="620" spans="1:6" x14ac:dyDescent="0.25">
      <c r="A620" s="7"/>
      <c r="F620"/>
    </row>
    <row r="621" spans="1:6" x14ac:dyDescent="0.25">
      <c r="A621" s="7"/>
      <c r="F621"/>
    </row>
    <row r="622" spans="1:6" x14ac:dyDescent="0.25">
      <c r="A622" s="7"/>
      <c r="F622"/>
    </row>
    <row r="623" spans="1:6" x14ac:dyDescent="0.25">
      <c r="A623" s="7"/>
      <c r="F623"/>
    </row>
    <row r="624" spans="1:6" x14ac:dyDescent="0.25">
      <c r="A624" s="7"/>
      <c r="F624"/>
    </row>
    <row r="625" spans="1:6" x14ac:dyDescent="0.25">
      <c r="A625" s="7"/>
      <c r="F625"/>
    </row>
    <row r="626" spans="1:6" x14ac:dyDescent="0.25">
      <c r="A626" s="7"/>
      <c r="F626"/>
    </row>
    <row r="627" spans="1:6" x14ac:dyDescent="0.25">
      <c r="A627" s="7"/>
      <c r="F627"/>
    </row>
    <row r="628" spans="1:6" x14ac:dyDescent="0.25">
      <c r="A628" s="7"/>
      <c r="F628"/>
    </row>
    <row r="629" spans="1:6" x14ac:dyDescent="0.25">
      <c r="A629" s="7"/>
      <c r="F629"/>
    </row>
    <row r="630" spans="1:6" x14ac:dyDescent="0.25">
      <c r="A630" s="7"/>
      <c r="F630"/>
    </row>
    <row r="631" spans="1:6" x14ac:dyDescent="0.25">
      <c r="A631" s="7"/>
      <c r="F631"/>
    </row>
    <row r="632" spans="1:6" x14ac:dyDescent="0.25">
      <c r="A632" s="7"/>
      <c r="F632"/>
    </row>
    <row r="633" spans="1:6" x14ac:dyDescent="0.25">
      <c r="A633" s="7"/>
      <c r="F633"/>
    </row>
    <row r="634" spans="1:6" x14ac:dyDescent="0.25">
      <c r="A634" s="7"/>
      <c r="F634"/>
    </row>
    <row r="635" spans="1:6" x14ac:dyDescent="0.25">
      <c r="A635" s="7"/>
      <c r="F635"/>
    </row>
    <row r="636" spans="1:6" x14ac:dyDescent="0.25">
      <c r="A636" s="7"/>
      <c r="F636"/>
    </row>
    <row r="637" spans="1:6" x14ac:dyDescent="0.25">
      <c r="A637" s="7"/>
      <c r="F637"/>
    </row>
    <row r="638" spans="1:6" x14ac:dyDescent="0.25">
      <c r="A638" s="7"/>
      <c r="F638"/>
    </row>
    <row r="639" spans="1:6" x14ac:dyDescent="0.25">
      <c r="A639" s="7"/>
      <c r="F639"/>
    </row>
    <row r="640" spans="1:6" x14ac:dyDescent="0.25">
      <c r="A640" s="7"/>
      <c r="F640"/>
    </row>
    <row r="641" spans="1:6" x14ac:dyDescent="0.25">
      <c r="A641" s="7"/>
      <c r="F641"/>
    </row>
    <row r="642" spans="1:6" x14ac:dyDescent="0.25">
      <c r="A642" s="7"/>
      <c r="F642"/>
    </row>
    <row r="643" spans="1:6" x14ac:dyDescent="0.25">
      <c r="A643" s="7"/>
      <c r="F643"/>
    </row>
    <row r="644" spans="1:6" x14ac:dyDescent="0.25">
      <c r="A644" s="7"/>
      <c r="F644"/>
    </row>
    <row r="645" spans="1:6" x14ac:dyDescent="0.25">
      <c r="A645" s="7"/>
      <c r="F645"/>
    </row>
    <row r="646" spans="1:6" x14ac:dyDescent="0.25">
      <c r="A646" s="7"/>
      <c r="F646"/>
    </row>
    <row r="647" spans="1:6" x14ac:dyDescent="0.25">
      <c r="A647" s="7"/>
      <c r="F647"/>
    </row>
    <row r="648" spans="1:6" x14ac:dyDescent="0.25">
      <c r="A648" s="7"/>
      <c r="F648"/>
    </row>
    <row r="649" spans="1:6" x14ac:dyDescent="0.25">
      <c r="A649" s="7"/>
      <c r="F649"/>
    </row>
    <row r="650" spans="1:6" x14ac:dyDescent="0.25">
      <c r="A650" s="7"/>
      <c r="F650"/>
    </row>
    <row r="651" spans="1:6" x14ac:dyDescent="0.25">
      <c r="A651" s="7"/>
      <c r="F651"/>
    </row>
    <row r="652" spans="1:6" x14ac:dyDescent="0.25">
      <c r="A652" s="7"/>
      <c r="F652"/>
    </row>
    <row r="653" spans="1:6" x14ac:dyDescent="0.25">
      <c r="A653" s="7"/>
      <c r="F653"/>
    </row>
    <row r="654" spans="1:6" x14ac:dyDescent="0.25">
      <c r="A654" s="7"/>
      <c r="F654"/>
    </row>
    <row r="655" spans="1:6" x14ac:dyDescent="0.25">
      <c r="A655" s="7"/>
      <c r="F655"/>
    </row>
    <row r="656" spans="1:6" x14ac:dyDescent="0.25">
      <c r="A656" s="7"/>
      <c r="F656"/>
    </row>
    <row r="657" spans="1:6" x14ac:dyDescent="0.25">
      <c r="A657" s="7"/>
      <c r="F657"/>
    </row>
    <row r="658" spans="1:6" x14ac:dyDescent="0.25">
      <c r="A658" s="7"/>
      <c r="F658"/>
    </row>
    <row r="659" spans="1:6" x14ac:dyDescent="0.25">
      <c r="A659" s="7"/>
      <c r="F659"/>
    </row>
    <row r="660" spans="1:6" x14ac:dyDescent="0.25">
      <c r="A660" s="7"/>
      <c r="F660"/>
    </row>
    <row r="661" spans="1:6" x14ac:dyDescent="0.25">
      <c r="A661" s="7"/>
      <c r="F661"/>
    </row>
    <row r="662" spans="1:6" x14ac:dyDescent="0.25">
      <c r="A662" s="7"/>
      <c r="F662"/>
    </row>
    <row r="663" spans="1:6" x14ac:dyDescent="0.25">
      <c r="A663" s="7"/>
      <c r="F663"/>
    </row>
    <row r="664" spans="1:6" x14ac:dyDescent="0.25">
      <c r="A664" s="7"/>
      <c r="F664"/>
    </row>
    <row r="665" spans="1:6" x14ac:dyDescent="0.25">
      <c r="A665" s="7"/>
      <c r="F665"/>
    </row>
    <row r="666" spans="1:6" x14ac:dyDescent="0.25">
      <c r="A666" s="7"/>
      <c r="F666"/>
    </row>
    <row r="667" spans="1:6" x14ac:dyDescent="0.25">
      <c r="A667" s="7"/>
      <c r="F667"/>
    </row>
    <row r="668" spans="1:6" x14ac:dyDescent="0.25">
      <c r="A668" s="7"/>
      <c r="F668"/>
    </row>
    <row r="669" spans="1:6" x14ac:dyDescent="0.25">
      <c r="A669" s="7"/>
      <c r="F669"/>
    </row>
    <row r="670" spans="1:6" x14ac:dyDescent="0.25">
      <c r="A670" s="7"/>
      <c r="F670"/>
    </row>
    <row r="671" spans="1:6" x14ac:dyDescent="0.25">
      <c r="A671" s="7"/>
      <c r="F671"/>
    </row>
    <row r="672" spans="1:6" x14ac:dyDescent="0.25">
      <c r="A672" s="7"/>
      <c r="F672"/>
    </row>
    <row r="673" spans="1:6" x14ac:dyDescent="0.25">
      <c r="A673" s="7"/>
      <c r="F673"/>
    </row>
    <row r="674" spans="1:6" x14ac:dyDescent="0.25">
      <c r="A674" s="7"/>
      <c r="F674"/>
    </row>
    <row r="675" spans="1:6" x14ac:dyDescent="0.25">
      <c r="A675" s="7"/>
      <c r="F675"/>
    </row>
    <row r="676" spans="1:6" x14ac:dyDescent="0.25">
      <c r="A676" s="7"/>
      <c r="F676"/>
    </row>
    <row r="677" spans="1:6" x14ac:dyDescent="0.25">
      <c r="A677" s="7"/>
      <c r="F677"/>
    </row>
    <row r="678" spans="1:6" x14ac:dyDescent="0.25">
      <c r="A678" s="7"/>
      <c r="F678"/>
    </row>
    <row r="679" spans="1:6" x14ac:dyDescent="0.25">
      <c r="A679" s="7"/>
      <c r="F679"/>
    </row>
    <row r="680" spans="1:6" x14ac:dyDescent="0.25">
      <c r="A680" s="7"/>
      <c r="F680"/>
    </row>
    <row r="681" spans="1:6" x14ac:dyDescent="0.25">
      <c r="A681" s="7"/>
      <c r="F681"/>
    </row>
    <row r="682" spans="1:6" x14ac:dyDescent="0.25">
      <c r="A682" s="7"/>
      <c r="F682"/>
    </row>
    <row r="683" spans="1:6" x14ac:dyDescent="0.25">
      <c r="A683" s="7"/>
      <c r="F683"/>
    </row>
    <row r="684" spans="1:6" x14ac:dyDescent="0.25">
      <c r="A684" s="7"/>
      <c r="F684"/>
    </row>
    <row r="685" spans="1:6" x14ac:dyDescent="0.25">
      <c r="A685" s="7"/>
      <c r="F685"/>
    </row>
    <row r="686" spans="1:6" x14ac:dyDescent="0.25">
      <c r="A686" s="7"/>
      <c r="F686"/>
    </row>
    <row r="687" spans="1:6" x14ac:dyDescent="0.25">
      <c r="A687" s="7"/>
      <c r="F687"/>
    </row>
    <row r="688" spans="1:6" x14ac:dyDescent="0.25">
      <c r="A688" s="7"/>
      <c r="F688"/>
    </row>
    <row r="689" spans="1:6" x14ac:dyDescent="0.25">
      <c r="A689" s="7"/>
      <c r="F689"/>
    </row>
    <row r="690" spans="1:6" x14ac:dyDescent="0.25">
      <c r="A690" s="7"/>
      <c r="F690"/>
    </row>
    <row r="691" spans="1:6" x14ac:dyDescent="0.25">
      <c r="A691" s="7"/>
      <c r="F691"/>
    </row>
    <row r="692" spans="1:6" x14ac:dyDescent="0.25">
      <c r="A692" s="7"/>
      <c r="F692"/>
    </row>
    <row r="693" spans="1:6" x14ac:dyDescent="0.25">
      <c r="A693" s="7"/>
      <c r="F693"/>
    </row>
    <row r="694" spans="1:6" x14ac:dyDescent="0.25">
      <c r="A694" s="7"/>
      <c r="F694"/>
    </row>
    <row r="695" spans="1:6" x14ac:dyDescent="0.25">
      <c r="A695" s="7"/>
      <c r="F695"/>
    </row>
    <row r="696" spans="1:6" x14ac:dyDescent="0.25">
      <c r="A696" s="7"/>
      <c r="F696"/>
    </row>
    <row r="697" spans="1:6" x14ac:dyDescent="0.25">
      <c r="A697" s="7"/>
      <c r="F697"/>
    </row>
    <row r="698" spans="1:6" x14ac:dyDescent="0.25">
      <c r="A698" s="7"/>
      <c r="F698"/>
    </row>
    <row r="699" spans="1:6" x14ac:dyDescent="0.25">
      <c r="A699" s="7"/>
      <c r="F699"/>
    </row>
    <row r="700" spans="1:6" x14ac:dyDescent="0.25">
      <c r="A700" s="7"/>
      <c r="F700"/>
    </row>
    <row r="701" spans="1:6" x14ac:dyDescent="0.25">
      <c r="A701" s="7"/>
      <c r="F701"/>
    </row>
    <row r="702" spans="1:6" x14ac:dyDescent="0.25">
      <c r="A702" s="7"/>
      <c r="F702"/>
    </row>
    <row r="703" spans="1:6" x14ac:dyDescent="0.25">
      <c r="A703" s="7"/>
      <c r="F703"/>
    </row>
    <row r="704" spans="1:6" x14ac:dyDescent="0.25">
      <c r="A704" s="7"/>
      <c r="F704"/>
    </row>
    <row r="705" spans="1:6" x14ac:dyDescent="0.25">
      <c r="A705" s="7"/>
      <c r="F705"/>
    </row>
    <row r="706" spans="1:6" x14ac:dyDescent="0.25">
      <c r="A706" s="7"/>
      <c r="F706"/>
    </row>
    <row r="707" spans="1:6" x14ac:dyDescent="0.25">
      <c r="A707" s="7"/>
      <c r="F707"/>
    </row>
    <row r="708" spans="1:6" x14ac:dyDescent="0.25">
      <c r="A708" s="7"/>
      <c r="F708"/>
    </row>
    <row r="709" spans="1:6" x14ac:dyDescent="0.25">
      <c r="A709" s="7"/>
      <c r="F709"/>
    </row>
    <row r="710" spans="1:6" x14ac:dyDescent="0.25">
      <c r="A710" s="7"/>
      <c r="F710"/>
    </row>
    <row r="711" spans="1:6" x14ac:dyDescent="0.25">
      <c r="A711" s="7"/>
      <c r="F711"/>
    </row>
    <row r="712" spans="1:6" x14ac:dyDescent="0.25">
      <c r="A712" s="7"/>
      <c r="F712"/>
    </row>
    <row r="713" spans="1:6" x14ac:dyDescent="0.25">
      <c r="A713" s="7"/>
      <c r="F713"/>
    </row>
    <row r="714" spans="1:6" x14ac:dyDescent="0.25">
      <c r="A714" s="7"/>
      <c r="F714"/>
    </row>
    <row r="715" spans="1:6" x14ac:dyDescent="0.25">
      <c r="A715" s="7"/>
      <c r="F715"/>
    </row>
    <row r="716" spans="1:6" x14ac:dyDescent="0.25">
      <c r="A716" s="7"/>
      <c r="F716"/>
    </row>
    <row r="717" spans="1:6" x14ac:dyDescent="0.25">
      <c r="A717" s="7"/>
      <c r="F717"/>
    </row>
    <row r="718" spans="1:6" x14ac:dyDescent="0.25">
      <c r="A718" s="7"/>
      <c r="F718"/>
    </row>
    <row r="719" spans="1:6" x14ac:dyDescent="0.25">
      <c r="A719" s="7"/>
      <c r="F719"/>
    </row>
    <row r="720" spans="1:6" x14ac:dyDescent="0.25">
      <c r="A720" s="7"/>
      <c r="F720"/>
    </row>
    <row r="721" spans="1:6" x14ac:dyDescent="0.25">
      <c r="A721" s="7"/>
      <c r="F721"/>
    </row>
    <row r="722" spans="1:6" x14ac:dyDescent="0.25">
      <c r="A722" s="7"/>
      <c r="F722"/>
    </row>
    <row r="723" spans="1:6" x14ac:dyDescent="0.25">
      <c r="A723" s="7"/>
      <c r="F723"/>
    </row>
    <row r="724" spans="1:6" x14ac:dyDescent="0.25">
      <c r="A724" s="7"/>
      <c r="F724"/>
    </row>
    <row r="725" spans="1:6" x14ac:dyDescent="0.25">
      <c r="A725" s="7"/>
      <c r="F725"/>
    </row>
    <row r="726" spans="1:6" x14ac:dyDescent="0.25">
      <c r="A726" s="7"/>
      <c r="F726"/>
    </row>
    <row r="727" spans="1:6" x14ac:dyDescent="0.25">
      <c r="A727" s="7"/>
      <c r="F727"/>
    </row>
    <row r="728" spans="1:6" x14ac:dyDescent="0.25">
      <c r="A728" s="7"/>
      <c r="F728"/>
    </row>
    <row r="729" spans="1:6" x14ac:dyDescent="0.25">
      <c r="A729" s="7"/>
      <c r="F729"/>
    </row>
    <row r="730" spans="1:6" x14ac:dyDescent="0.25">
      <c r="A730" s="7"/>
      <c r="F730"/>
    </row>
    <row r="731" spans="1:6" x14ac:dyDescent="0.25">
      <c r="A731" s="7"/>
      <c r="F731"/>
    </row>
    <row r="732" spans="1:6" x14ac:dyDescent="0.25">
      <c r="A732" s="7"/>
      <c r="F732"/>
    </row>
    <row r="733" spans="1:6" x14ac:dyDescent="0.25">
      <c r="A733" s="7"/>
      <c r="F733"/>
    </row>
    <row r="734" spans="1:6" x14ac:dyDescent="0.25">
      <c r="A734" s="7"/>
      <c r="F734"/>
    </row>
    <row r="735" spans="1:6" x14ac:dyDescent="0.25">
      <c r="A735" s="7"/>
      <c r="F735"/>
    </row>
    <row r="736" spans="1:6" x14ac:dyDescent="0.25">
      <c r="A736" s="7"/>
      <c r="F736"/>
    </row>
    <row r="737" spans="1:6" x14ac:dyDescent="0.25">
      <c r="A737" s="7"/>
      <c r="F737"/>
    </row>
    <row r="738" spans="1:6" x14ac:dyDescent="0.25">
      <c r="A738" s="7"/>
      <c r="F738"/>
    </row>
    <row r="739" spans="1:6" x14ac:dyDescent="0.25">
      <c r="A739" s="7"/>
      <c r="F739"/>
    </row>
    <row r="740" spans="1:6" x14ac:dyDescent="0.25">
      <c r="A740" s="7"/>
      <c r="F740"/>
    </row>
    <row r="741" spans="1:6" x14ac:dyDescent="0.25">
      <c r="A741" s="7"/>
      <c r="F741"/>
    </row>
    <row r="742" spans="1:6" x14ac:dyDescent="0.25">
      <c r="A742" s="7"/>
      <c r="F742"/>
    </row>
    <row r="743" spans="1:6" x14ac:dyDescent="0.25">
      <c r="A743" s="7"/>
      <c r="F743"/>
    </row>
    <row r="744" spans="1:6" x14ac:dyDescent="0.25">
      <c r="A744" s="7"/>
      <c r="F744"/>
    </row>
    <row r="745" spans="1:6" x14ac:dyDescent="0.25">
      <c r="A745" s="7"/>
      <c r="F745"/>
    </row>
    <row r="746" spans="1:6" x14ac:dyDescent="0.25">
      <c r="A746" s="7"/>
      <c r="F746"/>
    </row>
    <row r="747" spans="1:6" x14ac:dyDescent="0.25">
      <c r="A747" s="7"/>
      <c r="F747"/>
    </row>
    <row r="748" spans="1:6" x14ac:dyDescent="0.25">
      <c r="A748" s="7"/>
      <c r="F748"/>
    </row>
    <row r="749" spans="1:6" x14ac:dyDescent="0.25">
      <c r="A749" s="7"/>
      <c r="F749"/>
    </row>
    <row r="750" spans="1:6" x14ac:dyDescent="0.25">
      <c r="A750" s="7"/>
      <c r="F750"/>
    </row>
    <row r="751" spans="1:6" x14ac:dyDescent="0.25">
      <c r="A751" s="7"/>
      <c r="F751"/>
    </row>
    <row r="752" spans="1:6" x14ac:dyDescent="0.25">
      <c r="A752" s="7"/>
      <c r="F752"/>
    </row>
    <row r="753" spans="1:6" x14ac:dyDescent="0.25">
      <c r="A753" s="7"/>
      <c r="F753"/>
    </row>
    <row r="754" spans="1:6" x14ac:dyDescent="0.25">
      <c r="A754" s="7"/>
      <c r="F754"/>
    </row>
    <row r="755" spans="1:6" x14ac:dyDescent="0.25">
      <c r="A755" s="7"/>
      <c r="F755"/>
    </row>
    <row r="756" spans="1:6" x14ac:dyDescent="0.25">
      <c r="A756" s="7"/>
      <c r="F756"/>
    </row>
    <row r="757" spans="1:6" x14ac:dyDescent="0.25">
      <c r="A757" s="7"/>
      <c r="F757"/>
    </row>
    <row r="758" spans="1:6" x14ac:dyDescent="0.25">
      <c r="A758" s="7"/>
      <c r="F758"/>
    </row>
    <row r="759" spans="1:6" x14ac:dyDescent="0.25">
      <c r="A759" s="7"/>
      <c r="F759"/>
    </row>
    <row r="760" spans="1:6" x14ac:dyDescent="0.25">
      <c r="A760" s="7"/>
      <c r="F760"/>
    </row>
    <row r="761" spans="1:6" x14ac:dyDescent="0.25">
      <c r="A761" s="7"/>
      <c r="F761"/>
    </row>
    <row r="762" spans="1:6" x14ac:dyDescent="0.25">
      <c r="A762" s="7"/>
      <c r="F762"/>
    </row>
    <row r="763" spans="1:6" x14ac:dyDescent="0.25">
      <c r="A763" s="7"/>
      <c r="F763"/>
    </row>
    <row r="764" spans="1:6" x14ac:dyDescent="0.25">
      <c r="A764" s="7"/>
      <c r="F764"/>
    </row>
    <row r="765" spans="1:6" x14ac:dyDescent="0.25">
      <c r="A765" s="7"/>
      <c r="F765"/>
    </row>
    <row r="766" spans="1:6" x14ac:dyDescent="0.25">
      <c r="A766" s="7"/>
      <c r="F766"/>
    </row>
    <row r="767" spans="1:6" x14ac:dyDescent="0.25">
      <c r="A767" s="7"/>
      <c r="F767"/>
    </row>
    <row r="768" spans="1:6" x14ac:dyDescent="0.25">
      <c r="A768" s="7"/>
      <c r="F768"/>
    </row>
    <row r="769" spans="1:6" x14ac:dyDescent="0.25">
      <c r="A769" s="7"/>
      <c r="F769"/>
    </row>
    <row r="770" spans="1:6" x14ac:dyDescent="0.25">
      <c r="A770" s="7"/>
      <c r="F770"/>
    </row>
    <row r="771" spans="1:6" x14ac:dyDescent="0.25">
      <c r="A771" s="7"/>
      <c r="F771"/>
    </row>
    <row r="772" spans="1:6" x14ac:dyDescent="0.25">
      <c r="A772" s="7"/>
      <c r="F772"/>
    </row>
    <row r="773" spans="1:6" x14ac:dyDescent="0.25">
      <c r="A773" s="7"/>
      <c r="F773"/>
    </row>
    <row r="774" spans="1:6" x14ac:dyDescent="0.25">
      <c r="A774" s="7"/>
      <c r="F774"/>
    </row>
    <row r="775" spans="1:6" x14ac:dyDescent="0.25">
      <c r="A775" s="7"/>
      <c r="F775"/>
    </row>
    <row r="776" spans="1:6" x14ac:dyDescent="0.25">
      <c r="A776" s="7"/>
      <c r="F776"/>
    </row>
    <row r="777" spans="1:6" x14ac:dyDescent="0.25">
      <c r="A777" s="7"/>
      <c r="F777"/>
    </row>
    <row r="778" spans="1:6" x14ac:dyDescent="0.25">
      <c r="A778" s="7"/>
      <c r="F778"/>
    </row>
    <row r="779" spans="1:6" x14ac:dyDescent="0.25">
      <c r="A779" s="7"/>
      <c r="F779"/>
    </row>
    <row r="780" spans="1:6" x14ac:dyDescent="0.25">
      <c r="A780" s="7"/>
      <c r="F780"/>
    </row>
    <row r="781" spans="1:6" x14ac:dyDescent="0.25">
      <c r="A781" s="7"/>
      <c r="F781"/>
    </row>
    <row r="782" spans="1:6" x14ac:dyDescent="0.25">
      <c r="A782" s="7"/>
      <c r="F782"/>
    </row>
    <row r="783" spans="1:6" x14ac:dyDescent="0.25">
      <c r="A783" s="7"/>
      <c r="F783"/>
    </row>
    <row r="784" spans="1:6" x14ac:dyDescent="0.25">
      <c r="A784" s="7"/>
      <c r="F784"/>
    </row>
    <row r="785" spans="1:6" x14ac:dyDescent="0.25">
      <c r="A785" s="7"/>
      <c r="F785"/>
    </row>
    <row r="786" spans="1:6" x14ac:dyDescent="0.25">
      <c r="A786" s="7"/>
      <c r="F786"/>
    </row>
    <row r="787" spans="1:6" x14ac:dyDescent="0.25">
      <c r="A787" s="7"/>
      <c r="F787"/>
    </row>
    <row r="788" spans="1:6" x14ac:dyDescent="0.25">
      <c r="A788" s="7"/>
    </row>
    <row r="789" spans="1:6" x14ac:dyDescent="0.25">
      <c r="A789" s="7"/>
    </row>
    <row r="790" spans="1:6" x14ac:dyDescent="0.25">
      <c r="A790" s="7"/>
      <c r="F790"/>
    </row>
    <row r="791" spans="1:6" x14ac:dyDescent="0.25">
      <c r="A791" s="7"/>
      <c r="F791" s="3"/>
    </row>
    <row r="792" spans="1:6" x14ac:dyDescent="0.25">
      <c r="A792" s="7"/>
      <c r="F792"/>
    </row>
    <row r="793" spans="1:6" x14ac:dyDescent="0.25">
      <c r="A793" s="7"/>
      <c r="F793"/>
    </row>
    <row r="794" spans="1:6" x14ac:dyDescent="0.25">
      <c r="A794" s="7"/>
      <c r="F794"/>
    </row>
    <row r="795" spans="1:6" x14ac:dyDescent="0.25">
      <c r="A795" s="7"/>
      <c r="F795"/>
    </row>
    <row r="796" spans="1:6" x14ac:dyDescent="0.25">
      <c r="A796" s="7"/>
      <c r="F796"/>
    </row>
    <row r="797" spans="1:6" x14ac:dyDescent="0.25">
      <c r="A797" s="7"/>
      <c r="F797"/>
    </row>
    <row r="798" spans="1:6" x14ac:dyDescent="0.25">
      <c r="A798" s="7"/>
      <c r="F798"/>
    </row>
    <row r="799" spans="1:6" x14ac:dyDescent="0.25">
      <c r="A799" s="7"/>
      <c r="F799"/>
    </row>
    <row r="800" spans="1:6" x14ac:dyDescent="0.25">
      <c r="A800" s="7"/>
      <c r="F800"/>
    </row>
    <row r="801" spans="1:6" x14ac:dyDescent="0.25">
      <c r="A801" s="7"/>
      <c r="F801"/>
    </row>
    <row r="802" spans="1:6" x14ac:dyDescent="0.25">
      <c r="A802" s="7"/>
      <c r="F802"/>
    </row>
    <row r="803" spans="1:6" x14ac:dyDescent="0.25">
      <c r="A803" s="7"/>
      <c r="F803"/>
    </row>
    <row r="804" spans="1:6" x14ac:dyDescent="0.25">
      <c r="A804" s="7"/>
      <c r="F804"/>
    </row>
    <row r="805" spans="1:6" x14ac:dyDescent="0.25">
      <c r="A805" s="7"/>
      <c r="F805"/>
    </row>
    <row r="806" spans="1:6" x14ac:dyDescent="0.25">
      <c r="A806" s="7"/>
      <c r="F806"/>
    </row>
    <row r="807" spans="1:6" x14ac:dyDescent="0.25">
      <c r="A807" s="7"/>
      <c r="F807"/>
    </row>
    <row r="808" spans="1:6" x14ac:dyDescent="0.25">
      <c r="A808" s="7"/>
      <c r="F808"/>
    </row>
    <row r="809" spans="1:6" x14ac:dyDescent="0.25">
      <c r="A809" s="7"/>
      <c r="F809"/>
    </row>
    <row r="810" spans="1:6" x14ac:dyDescent="0.25">
      <c r="A810" s="7"/>
      <c r="F810"/>
    </row>
    <row r="811" spans="1:6" x14ac:dyDescent="0.25">
      <c r="A811" s="7"/>
      <c r="F811"/>
    </row>
    <row r="812" spans="1:6" x14ac:dyDescent="0.25">
      <c r="A812" s="7"/>
      <c r="F812"/>
    </row>
    <row r="813" spans="1:6" x14ac:dyDescent="0.25">
      <c r="A813" s="7"/>
      <c r="F813"/>
    </row>
    <row r="814" spans="1:6" x14ac:dyDescent="0.25">
      <c r="A814" s="7"/>
      <c r="F814"/>
    </row>
    <row r="815" spans="1:6" x14ac:dyDescent="0.25">
      <c r="A815" s="7"/>
      <c r="F815"/>
    </row>
    <row r="816" spans="1:6" x14ac:dyDescent="0.25">
      <c r="A816" s="7"/>
      <c r="F816"/>
    </row>
    <row r="817" spans="1:6" x14ac:dyDescent="0.25">
      <c r="A817" s="7"/>
      <c r="F817"/>
    </row>
    <row r="818" spans="1:6" x14ac:dyDescent="0.25">
      <c r="A818" s="7"/>
      <c r="F818"/>
    </row>
    <row r="819" spans="1:6" x14ac:dyDescent="0.25">
      <c r="A819" s="7"/>
      <c r="F819"/>
    </row>
    <row r="820" spans="1:6" x14ac:dyDescent="0.25">
      <c r="A820" s="7"/>
      <c r="F820"/>
    </row>
    <row r="821" spans="1:6" x14ac:dyDescent="0.25">
      <c r="A821" s="7"/>
      <c r="F821"/>
    </row>
    <row r="822" spans="1:6" x14ac:dyDescent="0.25">
      <c r="A822" s="7"/>
      <c r="F822"/>
    </row>
    <row r="823" spans="1:6" x14ac:dyDescent="0.25">
      <c r="A823" s="7"/>
      <c r="F823"/>
    </row>
    <row r="824" spans="1:6" x14ac:dyDescent="0.25">
      <c r="A824" s="7"/>
      <c r="F824"/>
    </row>
    <row r="825" spans="1:6" x14ac:dyDescent="0.25">
      <c r="A825" s="7"/>
      <c r="F825"/>
    </row>
    <row r="826" spans="1:6" x14ac:dyDescent="0.25">
      <c r="A826" s="7"/>
      <c r="F826"/>
    </row>
    <row r="827" spans="1:6" x14ac:dyDescent="0.25">
      <c r="A827" s="7"/>
      <c r="F827"/>
    </row>
    <row r="828" spans="1:6" x14ac:dyDescent="0.25">
      <c r="A828" s="7"/>
      <c r="F828"/>
    </row>
    <row r="829" spans="1:6" x14ac:dyDescent="0.25">
      <c r="A829" s="7"/>
      <c r="F829"/>
    </row>
    <row r="830" spans="1:6" x14ac:dyDescent="0.25">
      <c r="A830" s="7"/>
      <c r="F830"/>
    </row>
    <row r="831" spans="1:6" x14ac:dyDescent="0.25">
      <c r="A831" s="7"/>
      <c r="F831"/>
    </row>
    <row r="832" spans="1:6" x14ac:dyDescent="0.25">
      <c r="A832" s="7"/>
      <c r="F832"/>
    </row>
    <row r="833" spans="1:6" x14ac:dyDescent="0.25">
      <c r="A833" s="7"/>
      <c r="F833"/>
    </row>
    <row r="834" spans="1:6" x14ac:dyDescent="0.25">
      <c r="A834" s="7"/>
      <c r="F834"/>
    </row>
    <row r="835" spans="1:6" x14ac:dyDescent="0.25">
      <c r="A835" s="7"/>
      <c r="F835"/>
    </row>
    <row r="836" spans="1:6" x14ac:dyDescent="0.25">
      <c r="A836" s="7"/>
      <c r="F836"/>
    </row>
    <row r="837" spans="1:6" x14ac:dyDescent="0.25">
      <c r="A837" s="7"/>
      <c r="F837"/>
    </row>
    <row r="838" spans="1:6" x14ac:dyDescent="0.25">
      <c r="A838" s="7"/>
      <c r="F838"/>
    </row>
    <row r="839" spans="1:6" x14ac:dyDescent="0.25">
      <c r="A839" s="7"/>
      <c r="F839"/>
    </row>
    <row r="840" spans="1:6" x14ac:dyDescent="0.25">
      <c r="A840" s="7"/>
      <c r="F840"/>
    </row>
    <row r="841" spans="1:6" x14ac:dyDescent="0.25">
      <c r="A841" s="7"/>
      <c r="F841"/>
    </row>
    <row r="842" spans="1:6" x14ac:dyDescent="0.25">
      <c r="A842" s="7"/>
      <c r="F842"/>
    </row>
    <row r="843" spans="1:6" x14ac:dyDescent="0.25">
      <c r="A843" s="7"/>
      <c r="F843"/>
    </row>
    <row r="844" spans="1:6" x14ac:dyDescent="0.25">
      <c r="A844" s="7"/>
      <c r="F844"/>
    </row>
    <row r="845" spans="1:6" x14ac:dyDescent="0.25">
      <c r="A845" s="7"/>
      <c r="F845"/>
    </row>
    <row r="846" spans="1:6" x14ac:dyDescent="0.25">
      <c r="A846" s="7"/>
      <c r="F846"/>
    </row>
    <row r="847" spans="1:6" x14ac:dyDescent="0.25">
      <c r="A847" s="7"/>
      <c r="F847"/>
    </row>
    <row r="848" spans="1:6" x14ac:dyDescent="0.25">
      <c r="A848" s="7"/>
      <c r="F848"/>
    </row>
    <row r="849" spans="1:6" x14ac:dyDescent="0.25">
      <c r="A849" s="7"/>
      <c r="F849"/>
    </row>
    <row r="850" spans="1:6" x14ac:dyDescent="0.25">
      <c r="A850" s="7"/>
      <c r="F850"/>
    </row>
    <row r="851" spans="1:6" x14ac:dyDescent="0.25">
      <c r="A851" s="7"/>
      <c r="F851"/>
    </row>
    <row r="852" spans="1:6" x14ac:dyDescent="0.25">
      <c r="A852" s="7"/>
      <c r="F852"/>
    </row>
    <row r="853" spans="1:6" x14ac:dyDescent="0.25">
      <c r="A853" s="7"/>
      <c r="F853"/>
    </row>
    <row r="854" spans="1:6" x14ac:dyDescent="0.25">
      <c r="A854" s="7"/>
      <c r="F854"/>
    </row>
    <row r="855" spans="1:6" x14ac:dyDescent="0.25">
      <c r="A855" s="7"/>
      <c r="F855"/>
    </row>
    <row r="856" spans="1:6" x14ac:dyDescent="0.25">
      <c r="A856" s="7"/>
      <c r="F856"/>
    </row>
    <row r="857" spans="1:6" x14ac:dyDescent="0.25">
      <c r="A857" s="7"/>
      <c r="F857"/>
    </row>
    <row r="858" spans="1:6" x14ac:dyDescent="0.25">
      <c r="A858" s="7"/>
      <c r="F858"/>
    </row>
    <row r="859" spans="1:6" x14ac:dyDescent="0.25">
      <c r="A859" s="7"/>
      <c r="F859"/>
    </row>
    <row r="860" spans="1:6" x14ac:dyDescent="0.25">
      <c r="A860" s="7"/>
      <c r="F860"/>
    </row>
    <row r="861" spans="1:6" x14ac:dyDescent="0.25">
      <c r="A861" s="7"/>
      <c r="F861"/>
    </row>
    <row r="862" spans="1:6" x14ac:dyDescent="0.25">
      <c r="A862" s="7"/>
      <c r="F862"/>
    </row>
    <row r="863" spans="1:6" x14ac:dyDescent="0.25">
      <c r="A863" s="7"/>
      <c r="F863"/>
    </row>
    <row r="864" spans="1:6" x14ac:dyDescent="0.25">
      <c r="A864" s="7"/>
      <c r="F864"/>
    </row>
    <row r="865" spans="1:5" x14ac:dyDescent="0.25">
      <c r="A865" s="8"/>
      <c r="B865" s="9"/>
      <c r="C865" s="9"/>
      <c r="D865" s="9"/>
      <c r="E865" s="10"/>
    </row>
    <row r="866" spans="1:5" x14ac:dyDescent="0.25">
      <c r="A866" s="7"/>
    </row>
    <row r="867" spans="1:5" x14ac:dyDescent="0.25">
      <c r="A867" s="7"/>
    </row>
    <row r="868" spans="1:5" x14ac:dyDescent="0.25">
      <c r="A868" s="7"/>
    </row>
    <row r="869" spans="1:5" x14ac:dyDescent="0.25">
      <c r="A869" s="7"/>
    </row>
    <row r="870" spans="1:5" x14ac:dyDescent="0.25">
      <c r="A870" s="7"/>
    </row>
    <row r="871" spans="1:5" x14ac:dyDescent="0.25">
      <c r="A871" s="7"/>
    </row>
    <row r="872" spans="1:5" x14ac:dyDescent="0.25">
      <c r="A872" s="7"/>
    </row>
    <row r="873" spans="1:5" x14ac:dyDescent="0.25">
      <c r="A873" s="7"/>
    </row>
    <row r="874" spans="1:5" x14ac:dyDescent="0.25">
      <c r="A874" s="7"/>
    </row>
    <row r="875" spans="1:5" x14ac:dyDescent="0.25">
      <c r="A875" s="7"/>
    </row>
    <row r="876" spans="1:5" x14ac:dyDescent="0.25">
      <c r="A876" s="7"/>
    </row>
    <row r="877" spans="1:5" x14ac:dyDescent="0.25">
      <c r="A877" s="7"/>
    </row>
    <row r="878" spans="1:5" x14ac:dyDescent="0.25">
      <c r="A878" s="7"/>
    </row>
    <row r="879" spans="1:5" x14ac:dyDescent="0.25">
      <c r="A879" s="7"/>
    </row>
    <row r="880" spans="1:5" x14ac:dyDescent="0.25">
      <c r="A880" s="7"/>
    </row>
    <row r="881" spans="1:1" x14ac:dyDescent="0.25">
      <c r="A881" s="7"/>
    </row>
    <row r="882" spans="1:1" x14ac:dyDescent="0.25">
      <c r="A882" s="7"/>
    </row>
    <row r="883" spans="1:1" x14ac:dyDescent="0.25">
      <c r="A883" s="7"/>
    </row>
    <row r="884" spans="1:1" x14ac:dyDescent="0.25">
      <c r="A884" s="7"/>
    </row>
    <row r="885" spans="1:1" x14ac:dyDescent="0.25">
      <c r="A885" s="7"/>
    </row>
    <row r="886" spans="1:1" x14ac:dyDescent="0.25">
      <c r="A886" s="7"/>
    </row>
    <row r="887" spans="1:1" x14ac:dyDescent="0.25">
      <c r="A887" s="7"/>
    </row>
    <row r="888" spans="1:1" x14ac:dyDescent="0.25">
      <c r="A888" s="7"/>
    </row>
    <row r="889" spans="1:1" x14ac:dyDescent="0.25">
      <c r="A889" s="7"/>
    </row>
    <row r="890" spans="1:1" x14ac:dyDescent="0.25">
      <c r="A890" s="7"/>
    </row>
    <row r="891" spans="1:1" x14ac:dyDescent="0.25">
      <c r="A891" s="7"/>
    </row>
    <row r="892" spans="1:1" x14ac:dyDescent="0.25">
      <c r="A892" s="7"/>
    </row>
    <row r="893" spans="1:1" x14ac:dyDescent="0.25">
      <c r="A893" s="7"/>
    </row>
    <row r="894" spans="1:1" x14ac:dyDescent="0.25">
      <c r="A894" s="7"/>
    </row>
    <row r="895" spans="1:1" x14ac:dyDescent="0.25">
      <c r="A895" s="7"/>
    </row>
    <row r="896" spans="1:1" x14ac:dyDescent="0.25">
      <c r="A896" s="7"/>
    </row>
    <row r="897" spans="1:1" x14ac:dyDescent="0.25">
      <c r="A897" s="7"/>
    </row>
    <row r="898" spans="1:1" x14ac:dyDescent="0.25">
      <c r="A898" s="7"/>
    </row>
    <row r="899" spans="1:1" x14ac:dyDescent="0.25">
      <c r="A899" s="7"/>
    </row>
    <row r="900" spans="1:1" x14ac:dyDescent="0.25">
      <c r="A900" s="7"/>
    </row>
    <row r="901" spans="1:1" x14ac:dyDescent="0.25">
      <c r="A901" s="7"/>
    </row>
    <row r="902" spans="1:1" x14ac:dyDescent="0.25">
      <c r="A902" s="7"/>
    </row>
    <row r="903" spans="1:1" x14ac:dyDescent="0.25">
      <c r="A903" s="7"/>
    </row>
    <row r="904" spans="1:1" x14ac:dyDescent="0.25">
      <c r="A904" s="7"/>
    </row>
    <row r="905" spans="1:1" x14ac:dyDescent="0.25">
      <c r="A905" s="7"/>
    </row>
    <row r="906" spans="1:1" x14ac:dyDescent="0.25">
      <c r="A906" s="7"/>
    </row>
    <row r="907" spans="1:1" x14ac:dyDescent="0.25">
      <c r="A907" s="7"/>
    </row>
    <row r="908" spans="1:1" x14ac:dyDescent="0.25">
      <c r="A908" s="7"/>
    </row>
    <row r="909" spans="1:1" x14ac:dyDescent="0.25">
      <c r="A909" s="7"/>
    </row>
    <row r="910" spans="1:1" x14ac:dyDescent="0.25">
      <c r="A910" s="7"/>
    </row>
    <row r="911" spans="1:1" x14ac:dyDescent="0.25">
      <c r="A911" s="7"/>
    </row>
    <row r="912" spans="1:1" x14ac:dyDescent="0.25">
      <c r="A912" s="7"/>
    </row>
    <row r="913" spans="1:1" x14ac:dyDescent="0.25">
      <c r="A913" s="7"/>
    </row>
    <row r="914" spans="1:1" x14ac:dyDescent="0.25">
      <c r="A914" s="7"/>
    </row>
    <row r="915" spans="1:1" x14ac:dyDescent="0.25">
      <c r="A915" s="7"/>
    </row>
    <row r="916" spans="1:1" x14ac:dyDescent="0.25">
      <c r="A916" s="7"/>
    </row>
    <row r="917" spans="1:1" x14ac:dyDescent="0.25">
      <c r="A917" s="7"/>
    </row>
    <row r="918" spans="1:1" x14ac:dyDescent="0.25">
      <c r="A918" s="7"/>
    </row>
    <row r="919" spans="1:1" x14ac:dyDescent="0.25">
      <c r="A919" s="7"/>
    </row>
    <row r="920" spans="1:1" x14ac:dyDescent="0.25">
      <c r="A920" s="7"/>
    </row>
    <row r="921" spans="1:1" x14ac:dyDescent="0.25">
      <c r="A921" s="7"/>
    </row>
    <row r="922" spans="1:1" x14ac:dyDescent="0.25">
      <c r="A922" s="7"/>
    </row>
    <row r="923" spans="1:1" x14ac:dyDescent="0.25">
      <c r="A923" s="7"/>
    </row>
    <row r="924" spans="1:1" x14ac:dyDescent="0.25">
      <c r="A924" s="7"/>
    </row>
    <row r="925" spans="1:1" x14ac:dyDescent="0.25">
      <c r="A925" s="7"/>
    </row>
    <row r="926" spans="1:1" x14ac:dyDescent="0.25">
      <c r="A926" s="7"/>
    </row>
    <row r="927" spans="1:1" x14ac:dyDescent="0.25">
      <c r="A927" s="7"/>
    </row>
    <row r="928" spans="1:1" x14ac:dyDescent="0.25">
      <c r="A928" s="7"/>
    </row>
    <row r="929" spans="1:1" x14ac:dyDescent="0.25">
      <c r="A929" s="7"/>
    </row>
    <row r="930" spans="1:1" x14ac:dyDescent="0.25">
      <c r="A930" s="7"/>
    </row>
    <row r="931" spans="1:1" x14ac:dyDescent="0.25">
      <c r="A931" s="7"/>
    </row>
    <row r="932" spans="1:1" x14ac:dyDescent="0.25">
      <c r="A932" s="7"/>
    </row>
    <row r="933" spans="1:1" x14ac:dyDescent="0.25">
      <c r="A933" s="7"/>
    </row>
    <row r="934" spans="1:1" x14ac:dyDescent="0.25">
      <c r="A934" s="7"/>
    </row>
    <row r="935" spans="1:1" x14ac:dyDescent="0.25">
      <c r="A935" s="7"/>
    </row>
    <row r="936" spans="1:1" x14ac:dyDescent="0.25">
      <c r="A936" s="7"/>
    </row>
    <row r="937" spans="1:1" x14ac:dyDescent="0.25">
      <c r="A937" s="7"/>
    </row>
    <row r="938" spans="1:1" x14ac:dyDescent="0.25">
      <c r="A938" s="7"/>
    </row>
    <row r="939" spans="1:1" x14ac:dyDescent="0.25">
      <c r="A939" s="7"/>
    </row>
    <row r="940" spans="1:1" x14ac:dyDescent="0.25">
      <c r="A940" s="7"/>
    </row>
    <row r="941" spans="1:1" x14ac:dyDescent="0.25">
      <c r="A941" s="7"/>
    </row>
    <row r="942" spans="1:1" x14ac:dyDescent="0.25">
      <c r="A942" s="7"/>
    </row>
    <row r="943" spans="1:1" x14ac:dyDescent="0.25">
      <c r="A943" s="7"/>
    </row>
    <row r="944" spans="1:1" x14ac:dyDescent="0.25">
      <c r="A944" s="7"/>
    </row>
    <row r="945" spans="1:1" x14ac:dyDescent="0.25">
      <c r="A945" s="7"/>
    </row>
    <row r="946" spans="1:1" x14ac:dyDescent="0.25">
      <c r="A946" s="7"/>
    </row>
    <row r="947" spans="1:1" x14ac:dyDescent="0.25">
      <c r="A947" s="7"/>
    </row>
    <row r="948" spans="1:1" x14ac:dyDescent="0.25">
      <c r="A948" s="7"/>
    </row>
    <row r="949" spans="1:1" x14ac:dyDescent="0.25">
      <c r="A949" s="7"/>
    </row>
    <row r="950" spans="1:1" x14ac:dyDescent="0.25">
      <c r="A950" s="7"/>
    </row>
    <row r="951" spans="1:1" x14ac:dyDescent="0.25">
      <c r="A951" s="7"/>
    </row>
    <row r="952" spans="1:1" x14ac:dyDescent="0.25">
      <c r="A952" s="7"/>
    </row>
    <row r="953" spans="1:1" x14ac:dyDescent="0.25">
      <c r="A953" s="7"/>
    </row>
    <row r="954" spans="1:1" x14ac:dyDescent="0.25">
      <c r="A954" s="7"/>
    </row>
    <row r="955" spans="1:1" x14ac:dyDescent="0.25">
      <c r="A955" s="7"/>
    </row>
    <row r="956" spans="1:1" x14ac:dyDescent="0.25">
      <c r="A956" s="7"/>
    </row>
    <row r="957" spans="1:1" x14ac:dyDescent="0.25">
      <c r="A957" s="7"/>
    </row>
    <row r="958" spans="1:1" x14ac:dyDescent="0.25">
      <c r="A958" s="7"/>
    </row>
    <row r="959" spans="1:1" x14ac:dyDescent="0.25">
      <c r="A959" s="7"/>
    </row>
    <row r="961" spans="5:5" x14ac:dyDescent="0.25">
      <c r="E961" s="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3A058-259E-44C7-AACB-B13F8A3C6A14}">
  <dimension ref="A2:H413"/>
  <sheetViews>
    <sheetView topLeftCell="A82" workbookViewId="0">
      <selection activeCell="D20" sqref="D20"/>
    </sheetView>
  </sheetViews>
  <sheetFormatPr baseColWidth="10" defaultRowHeight="15" x14ac:dyDescent="0.25"/>
  <cols>
    <col min="1" max="1" width="9.85546875" bestFit="1" customWidth="1"/>
    <col min="2" max="2" width="7.140625" customWidth="1"/>
    <col min="3" max="3" width="7.140625" bestFit="1" customWidth="1"/>
    <col min="4" max="4" width="120.85546875" bestFit="1" customWidth="1"/>
    <col min="5" max="6" width="12.28515625" style="1" bestFit="1" customWidth="1"/>
  </cols>
  <sheetData>
    <row r="2" spans="1:6" x14ac:dyDescent="0.25">
      <c r="B2" s="5" t="s">
        <v>0</v>
      </c>
    </row>
    <row r="4" spans="1:6" x14ac:dyDescent="0.25">
      <c r="B4" s="2" t="s">
        <v>1878</v>
      </c>
    </row>
    <row r="6" spans="1:6" x14ac:dyDescent="0.25">
      <c r="A6" t="s">
        <v>29</v>
      </c>
      <c r="B6" t="s">
        <v>30</v>
      </c>
      <c r="C6" t="s">
        <v>31</v>
      </c>
      <c r="D6" t="s">
        <v>32</v>
      </c>
      <c r="E6" s="1" t="s">
        <v>33</v>
      </c>
      <c r="F6" s="1" t="s">
        <v>239</v>
      </c>
    </row>
    <row r="7" spans="1:6" x14ac:dyDescent="0.25">
      <c r="A7" s="7">
        <v>40544</v>
      </c>
      <c r="B7" t="s">
        <v>1844</v>
      </c>
      <c r="C7" t="s">
        <v>1845</v>
      </c>
      <c r="D7" t="s">
        <v>1846</v>
      </c>
      <c r="E7" s="1">
        <v>9764.7000000000007</v>
      </c>
    </row>
    <row r="8" spans="1:6" x14ac:dyDescent="0.25">
      <c r="A8" s="7">
        <v>40544</v>
      </c>
      <c r="B8" t="s">
        <v>1844</v>
      </c>
      <c r="C8" t="s">
        <v>1845</v>
      </c>
      <c r="D8" t="s">
        <v>1847</v>
      </c>
      <c r="E8" s="1">
        <v>6057.9</v>
      </c>
    </row>
    <row r="9" spans="1:6" x14ac:dyDescent="0.25">
      <c r="A9" s="7">
        <v>40570</v>
      </c>
      <c r="B9" t="s">
        <v>1618</v>
      </c>
      <c r="C9" t="s">
        <v>1848</v>
      </c>
      <c r="D9" t="s">
        <v>1849</v>
      </c>
      <c r="E9" s="1">
        <v>31.9</v>
      </c>
    </row>
    <row r="10" spans="1:6" x14ac:dyDescent="0.25">
      <c r="A10" s="7">
        <v>40605</v>
      </c>
      <c r="B10" t="s">
        <v>1639</v>
      </c>
      <c r="C10" t="s">
        <v>1850</v>
      </c>
      <c r="D10" t="s">
        <v>1851</v>
      </c>
      <c r="E10" s="1">
        <v>6080.4</v>
      </c>
    </row>
    <row r="11" spans="1:6" x14ac:dyDescent="0.25">
      <c r="A11" s="7">
        <v>40633</v>
      </c>
      <c r="B11" t="s">
        <v>1639</v>
      </c>
      <c r="C11" t="s">
        <v>1852</v>
      </c>
      <c r="D11" t="s">
        <v>1853</v>
      </c>
      <c r="E11" s="1">
        <v>10800</v>
      </c>
    </row>
    <row r="12" spans="1:6" x14ac:dyDescent="0.25">
      <c r="A12" s="7">
        <v>40647</v>
      </c>
      <c r="B12" t="s">
        <v>1794</v>
      </c>
      <c r="C12" t="s">
        <v>1854</v>
      </c>
      <c r="D12" t="s">
        <v>1855</v>
      </c>
      <c r="E12" s="1">
        <v>6912</v>
      </c>
    </row>
    <row r="13" spans="1:6" x14ac:dyDescent="0.25">
      <c r="A13" s="7">
        <v>40687</v>
      </c>
      <c r="B13" t="s">
        <v>1642</v>
      </c>
      <c r="C13" t="s">
        <v>1856</v>
      </c>
      <c r="D13" t="s">
        <v>1857</v>
      </c>
      <c r="E13" s="1">
        <v>6912</v>
      </c>
    </row>
    <row r="14" spans="1:6" x14ac:dyDescent="0.25">
      <c r="A14" s="7">
        <v>40687</v>
      </c>
      <c r="B14" t="s">
        <v>1642</v>
      </c>
      <c r="C14" t="s">
        <v>1856</v>
      </c>
      <c r="D14" t="s">
        <v>1858</v>
      </c>
      <c r="E14" s="1">
        <v>1458</v>
      </c>
    </row>
    <row r="15" spans="1:6" x14ac:dyDescent="0.25">
      <c r="A15" s="7">
        <v>40711</v>
      </c>
      <c r="B15" t="s">
        <v>1650</v>
      </c>
      <c r="C15" t="s">
        <v>1859</v>
      </c>
      <c r="D15" t="s">
        <v>1860</v>
      </c>
      <c r="E15" s="1">
        <v>6912</v>
      </c>
    </row>
    <row r="16" spans="1:6" x14ac:dyDescent="0.25">
      <c r="A16" s="7">
        <v>40736</v>
      </c>
      <c r="B16" t="s">
        <v>1659</v>
      </c>
      <c r="C16" t="s">
        <v>1861</v>
      </c>
      <c r="D16" t="s">
        <v>1862</v>
      </c>
      <c r="E16" s="1">
        <v>5068.8999999999996</v>
      </c>
    </row>
    <row r="17" spans="1:5" x14ac:dyDescent="0.25">
      <c r="A17" s="7">
        <v>40736</v>
      </c>
      <c r="B17" t="s">
        <v>1659</v>
      </c>
      <c r="C17" t="s">
        <v>1861</v>
      </c>
      <c r="D17" t="s">
        <v>1863</v>
      </c>
      <c r="E17" s="1">
        <v>1740.7</v>
      </c>
    </row>
    <row r="18" spans="1:5" x14ac:dyDescent="0.25">
      <c r="A18" s="7">
        <v>40865</v>
      </c>
      <c r="B18" t="s">
        <v>1624</v>
      </c>
      <c r="C18" t="s">
        <v>1864</v>
      </c>
      <c r="D18" t="s">
        <v>1865</v>
      </c>
      <c r="E18" s="1">
        <v>10260</v>
      </c>
    </row>
    <row r="19" spans="1:5" x14ac:dyDescent="0.25">
      <c r="A19" s="7">
        <v>40865</v>
      </c>
      <c r="B19" t="s">
        <v>1624</v>
      </c>
      <c r="C19" t="s">
        <v>1864</v>
      </c>
      <c r="D19" t="s">
        <v>1866</v>
      </c>
      <c r="E19" s="1">
        <v>3548.25</v>
      </c>
    </row>
    <row r="20" spans="1:5" x14ac:dyDescent="0.25">
      <c r="A20" s="7">
        <v>40884</v>
      </c>
      <c r="B20" t="s">
        <v>1628</v>
      </c>
      <c r="C20" t="s">
        <v>1867</v>
      </c>
      <c r="D20" t="s">
        <v>1868</v>
      </c>
      <c r="E20" s="1">
        <v>826.1</v>
      </c>
    </row>
    <row r="21" spans="1:5" x14ac:dyDescent="0.25">
      <c r="A21" s="7">
        <v>40941</v>
      </c>
      <c r="B21" t="s">
        <v>1621</v>
      </c>
      <c r="C21" t="s">
        <v>1781</v>
      </c>
      <c r="D21" t="s">
        <v>1782</v>
      </c>
      <c r="E21" s="1">
        <v>3240</v>
      </c>
    </row>
    <row r="22" spans="1:5" x14ac:dyDescent="0.25">
      <c r="A22" s="7">
        <v>40975</v>
      </c>
      <c r="B22" t="s">
        <v>1783</v>
      </c>
      <c r="C22" t="s">
        <v>1784</v>
      </c>
      <c r="D22" t="s">
        <v>1785</v>
      </c>
      <c r="E22" s="1">
        <v>92.6</v>
      </c>
    </row>
    <row r="23" spans="1:5" x14ac:dyDescent="0.25">
      <c r="A23" s="7">
        <v>40976</v>
      </c>
      <c r="B23" t="s">
        <v>1639</v>
      </c>
      <c r="C23" t="s">
        <v>1786</v>
      </c>
      <c r="D23" t="s">
        <v>1787</v>
      </c>
      <c r="E23" s="1">
        <v>391.6</v>
      </c>
    </row>
    <row r="24" spans="1:5" x14ac:dyDescent="0.25">
      <c r="A24" s="7">
        <v>40976</v>
      </c>
      <c r="B24" t="s">
        <v>1639</v>
      </c>
      <c r="C24" t="s">
        <v>1786</v>
      </c>
      <c r="D24" t="s">
        <v>1788</v>
      </c>
      <c r="E24" s="1">
        <v>8279.25</v>
      </c>
    </row>
    <row r="25" spans="1:5" x14ac:dyDescent="0.25">
      <c r="A25" s="7">
        <v>40997</v>
      </c>
      <c r="B25" t="s">
        <v>1639</v>
      </c>
      <c r="C25" t="s">
        <v>1789</v>
      </c>
      <c r="D25" t="s">
        <v>1790</v>
      </c>
      <c r="E25" s="1">
        <v>2160</v>
      </c>
    </row>
    <row r="26" spans="1:5" x14ac:dyDescent="0.25">
      <c r="A26" s="7">
        <v>41010</v>
      </c>
      <c r="B26" t="s">
        <v>1791</v>
      </c>
      <c r="C26" t="s">
        <v>1792</v>
      </c>
      <c r="D26" t="s">
        <v>1793</v>
      </c>
      <c r="E26" s="1">
        <v>23.9</v>
      </c>
    </row>
    <row r="27" spans="1:5" x14ac:dyDescent="0.25">
      <c r="A27" s="7">
        <v>41011</v>
      </c>
      <c r="B27" t="s">
        <v>1794</v>
      </c>
      <c r="C27" t="s">
        <v>1795</v>
      </c>
      <c r="D27" t="s">
        <v>1796</v>
      </c>
      <c r="E27" s="1">
        <v>632</v>
      </c>
    </row>
    <row r="28" spans="1:5" x14ac:dyDescent="0.25">
      <c r="A28" s="7">
        <v>41022</v>
      </c>
      <c r="B28" t="s">
        <v>1791</v>
      </c>
      <c r="C28" t="s">
        <v>1797</v>
      </c>
      <c r="D28" t="s">
        <v>1798</v>
      </c>
      <c r="E28" s="1">
        <v>54</v>
      </c>
    </row>
    <row r="29" spans="1:5" x14ac:dyDescent="0.25">
      <c r="A29" s="7">
        <v>41030</v>
      </c>
      <c r="B29" t="s">
        <v>1642</v>
      </c>
      <c r="C29" t="s">
        <v>1799</v>
      </c>
      <c r="D29" t="s">
        <v>1800</v>
      </c>
      <c r="E29" s="1">
        <v>46.4</v>
      </c>
    </row>
    <row r="30" spans="1:5" x14ac:dyDescent="0.25">
      <c r="A30" s="7">
        <v>41030</v>
      </c>
      <c r="B30" t="s">
        <v>1642</v>
      </c>
      <c r="C30" t="s">
        <v>1799</v>
      </c>
      <c r="D30" t="s">
        <v>1801</v>
      </c>
      <c r="E30" s="1">
        <v>6480</v>
      </c>
    </row>
    <row r="31" spans="1:5" x14ac:dyDescent="0.25">
      <c r="A31" s="7">
        <v>41030</v>
      </c>
      <c r="B31" t="s">
        <v>1642</v>
      </c>
      <c r="C31" t="s">
        <v>1799</v>
      </c>
      <c r="D31" t="s">
        <v>1802</v>
      </c>
      <c r="E31" s="1">
        <v>1091</v>
      </c>
    </row>
    <row r="32" spans="1:5" x14ac:dyDescent="0.25">
      <c r="A32" s="7">
        <v>41030</v>
      </c>
      <c r="B32" t="s">
        <v>1642</v>
      </c>
      <c r="C32" t="s">
        <v>1799</v>
      </c>
      <c r="D32" t="s">
        <v>1803</v>
      </c>
      <c r="E32" s="1">
        <v>4320</v>
      </c>
    </row>
    <row r="33" spans="1:8" x14ac:dyDescent="0.25">
      <c r="A33" s="7">
        <v>41031</v>
      </c>
      <c r="B33" t="s">
        <v>1804</v>
      </c>
      <c r="C33" t="s">
        <v>1805</v>
      </c>
      <c r="D33" t="s">
        <v>1806</v>
      </c>
      <c r="E33" s="1">
        <v>28</v>
      </c>
    </row>
    <row r="34" spans="1:8" s="1" customFormat="1" x14ac:dyDescent="0.25">
      <c r="A34" s="7">
        <v>41038</v>
      </c>
      <c r="B34" t="s">
        <v>1804</v>
      </c>
      <c r="C34" t="s">
        <v>1807</v>
      </c>
      <c r="D34" t="s">
        <v>1808</v>
      </c>
      <c r="E34" s="1">
        <v>60</v>
      </c>
      <c r="G34"/>
      <c r="H34"/>
    </row>
    <row r="35" spans="1:8" s="1" customFormat="1" x14ac:dyDescent="0.25">
      <c r="A35" s="7">
        <v>41044</v>
      </c>
      <c r="B35" t="s">
        <v>1642</v>
      </c>
      <c r="C35" t="s">
        <v>1809</v>
      </c>
      <c r="D35" t="s">
        <v>1810</v>
      </c>
      <c r="E35" s="1">
        <v>4320</v>
      </c>
      <c r="G35"/>
      <c r="H35"/>
    </row>
    <row r="36" spans="1:8" s="1" customFormat="1" x14ac:dyDescent="0.25">
      <c r="A36" s="7">
        <v>41044</v>
      </c>
      <c r="B36" t="s">
        <v>1642</v>
      </c>
      <c r="C36" t="s">
        <v>1809</v>
      </c>
      <c r="D36" t="s">
        <v>1811</v>
      </c>
      <c r="E36" s="1">
        <v>16191.1</v>
      </c>
      <c r="G36"/>
      <c r="H36"/>
    </row>
    <row r="37" spans="1:8" s="1" customFormat="1" x14ac:dyDescent="0.25">
      <c r="A37" s="7">
        <v>41044</v>
      </c>
      <c r="B37" t="s">
        <v>1642</v>
      </c>
      <c r="C37" t="s">
        <v>1809</v>
      </c>
      <c r="D37" t="s">
        <v>1812</v>
      </c>
      <c r="E37" s="1">
        <v>556.20000000000005</v>
      </c>
      <c r="G37"/>
      <c r="H37"/>
    </row>
    <row r="38" spans="1:8" s="1" customFormat="1" x14ac:dyDescent="0.25">
      <c r="A38" s="7">
        <v>41058</v>
      </c>
      <c r="B38" t="s">
        <v>1642</v>
      </c>
      <c r="C38" t="s">
        <v>1813</v>
      </c>
      <c r="D38" t="s">
        <v>1814</v>
      </c>
      <c r="E38" s="1">
        <v>20000</v>
      </c>
      <c r="G38"/>
      <c r="H38"/>
    </row>
    <row r="39" spans="1:8" s="1" customFormat="1" x14ac:dyDescent="0.25">
      <c r="A39" s="7">
        <v>41058</v>
      </c>
      <c r="B39" t="s">
        <v>1642</v>
      </c>
      <c r="C39" t="s">
        <v>1813</v>
      </c>
      <c r="D39" t="s">
        <v>1815</v>
      </c>
      <c r="E39" s="1">
        <v>4320</v>
      </c>
      <c r="G39"/>
      <c r="H39"/>
    </row>
    <row r="40" spans="1:8" s="1" customFormat="1" x14ac:dyDescent="0.25">
      <c r="A40" s="7">
        <v>41058</v>
      </c>
      <c r="B40" t="s">
        <v>1642</v>
      </c>
      <c r="C40" t="s">
        <v>1813</v>
      </c>
      <c r="D40" t="s">
        <v>1816</v>
      </c>
      <c r="E40" s="1">
        <v>326.39999999999998</v>
      </c>
      <c r="G40"/>
      <c r="H40"/>
    </row>
    <row r="41" spans="1:8" s="1" customFormat="1" x14ac:dyDescent="0.25">
      <c r="A41" s="7">
        <v>41058</v>
      </c>
      <c r="B41" t="s">
        <v>1642</v>
      </c>
      <c r="C41" t="s">
        <v>1813</v>
      </c>
      <c r="D41" t="s">
        <v>1817</v>
      </c>
      <c r="E41" s="1">
        <v>4543.25</v>
      </c>
      <c r="G41"/>
      <c r="H41"/>
    </row>
    <row r="42" spans="1:8" s="1" customFormat="1" x14ac:dyDescent="0.25">
      <c r="A42" s="7">
        <v>41058</v>
      </c>
      <c r="B42" t="s">
        <v>1642</v>
      </c>
      <c r="C42" t="s">
        <v>1813</v>
      </c>
      <c r="D42" t="s">
        <v>1818</v>
      </c>
      <c r="E42" s="1">
        <v>3456</v>
      </c>
      <c r="G42"/>
      <c r="H42"/>
    </row>
    <row r="43" spans="1:8" s="1" customFormat="1" x14ac:dyDescent="0.25">
      <c r="A43" s="7">
        <v>41058</v>
      </c>
      <c r="B43" t="s">
        <v>1642</v>
      </c>
      <c r="C43" t="s">
        <v>1813</v>
      </c>
      <c r="D43" t="s">
        <v>1819</v>
      </c>
      <c r="E43" s="1">
        <v>133.1</v>
      </c>
      <c r="G43"/>
      <c r="H43"/>
    </row>
    <row r="44" spans="1:8" s="1" customFormat="1" x14ac:dyDescent="0.25">
      <c r="A44" s="7">
        <v>41058</v>
      </c>
      <c r="B44" t="s">
        <v>1642</v>
      </c>
      <c r="C44" t="s">
        <v>1813</v>
      </c>
      <c r="D44" t="s">
        <v>1820</v>
      </c>
      <c r="E44" s="1">
        <v>2559.6</v>
      </c>
      <c r="G44"/>
      <c r="H44"/>
    </row>
    <row r="45" spans="1:8" s="1" customFormat="1" x14ac:dyDescent="0.25">
      <c r="A45" s="7">
        <v>41058</v>
      </c>
      <c r="B45" t="s">
        <v>1642</v>
      </c>
      <c r="C45" t="s">
        <v>1813</v>
      </c>
      <c r="D45" t="s">
        <v>1821</v>
      </c>
      <c r="E45" s="1">
        <v>1237.7</v>
      </c>
      <c r="G45"/>
      <c r="H45"/>
    </row>
    <row r="46" spans="1:8" s="1" customFormat="1" x14ac:dyDescent="0.25">
      <c r="A46" s="7">
        <v>41058</v>
      </c>
      <c r="B46" t="s">
        <v>1642</v>
      </c>
      <c r="C46" t="s">
        <v>1813</v>
      </c>
      <c r="D46" t="s">
        <v>1822</v>
      </c>
      <c r="E46" s="1">
        <v>131.30000000000001</v>
      </c>
      <c r="G46"/>
      <c r="H46"/>
    </row>
    <row r="47" spans="1:8" s="1" customFormat="1" x14ac:dyDescent="0.25">
      <c r="A47" s="7">
        <v>41058</v>
      </c>
      <c r="B47" t="s">
        <v>1642</v>
      </c>
      <c r="C47" t="s">
        <v>1813</v>
      </c>
      <c r="D47" t="s">
        <v>1823</v>
      </c>
      <c r="E47" s="1">
        <v>116.25</v>
      </c>
      <c r="G47"/>
      <c r="H47"/>
    </row>
    <row r="48" spans="1:8" s="1" customFormat="1" x14ac:dyDescent="0.25">
      <c r="A48" s="7">
        <v>41058</v>
      </c>
      <c r="B48" t="s">
        <v>1642</v>
      </c>
      <c r="C48" t="s">
        <v>1813</v>
      </c>
      <c r="D48" t="s">
        <v>1824</v>
      </c>
      <c r="E48" s="1">
        <v>4320</v>
      </c>
      <c r="G48"/>
      <c r="H48"/>
    </row>
    <row r="49" spans="1:8" s="1" customFormat="1" x14ac:dyDescent="0.25">
      <c r="A49" s="7">
        <v>41058</v>
      </c>
      <c r="B49" t="s">
        <v>1642</v>
      </c>
      <c r="C49" t="s">
        <v>1813</v>
      </c>
      <c r="D49" t="s">
        <v>1825</v>
      </c>
      <c r="E49" s="1">
        <v>352.95</v>
      </c>
      <c r="G49"/>
      <c r="H49"/>
    </row>
    <row r="50" spans="1:8" s="1" customFormat="1" x14ac:dyDescent="0.25">
      <c r="A50" s="7">
        <v>41082</v>
      </c>
      <c r="B50" t="s">
        <v>1650</v>
      </c>
      <c r="C50" t="s">
        <v>1826</v>
      </c>
      <c r="D50" t="s">
        <v>1827</v>
      </c>
      <c r="E50" s="1">
        <v>140</v>
      </c>
      <c r="G50"/>
      <c r="H50"/>
    </row>
    <row r="51" spans="1:8" s="1" customFormat="1" x14ac:dyDescent="0.25">
      <c r="A51" s="7">
        <v>41087</v>
      </c>
      <c r="B51" t="s">
        <v>1650</v>
      </c>
      <c r="C51" t="s">
        <v>1828</v>
      </c>
      <c r="D51" t="s">
        <v>1829</v>
      </c>
      <c r="E51" s="1">
        <v>7290</v>
      </c>
      <c r="G51"/>
      <c r="H51"/>
    </row>
    <row r="52" spans="1:8" s="1" customFormat="1" x14ac:dyDescent="0.25">
      <c r="A52" s="7">
        <v>41094</v>
      </c>
      <c r="B52" t="s">
        <v>1659</v>
      </c>
      <c r="C52" t="s">
        <v>1828</v>
      </c>
      <c r="D52" t="s">
        <v>1830</v>
      </c>
      <c r="E52" s="1">
        <v>190000</v>
      </c>
      <c r="G52"/>
      <c r="H52"/>
    </row>
    <row r="53" spans="1:8" s="1" customFormat="1" x14ac:dyDescent="0.25">
      <c r="A53" s="7">
        <v>41094</v>
      </c>
      <c r="B53" t="s">
        <v>1659</v>
      </c>
      <c r="C53" t="s">
        <v>1831</v>
      </c>
      <c r="D53" t="s">
        <v>1832</v>
      </c>
      <c r="E53" s="1">
        <v>1170</v>
      </c>
      <c r="G53"/>
      <c r="H53"/>
    </row>
    <row r="54" spans="1:8" s="1" customFormat="1" x14ac:dyDescent="0.25">
      <c r="A54" s="7">
        <v>41094</v>
      </c>
      <c r="B54" t="s">
        <v>1659</v>
      </c>
      <c r="C54" t="s">
        <v>1831</v>
      </c>
      <c r="D54" t="s">
        <v>1833</v>
      </c>
      <c r="E54" s="1">
        <v>64.8</v>
      </c>
      <c r="G54"/>
      <c r="H54"/>
    </row>
    <row r="55" spans="1:8" s="1" customFormat="1" x14ac:dyDescent="0.25">
      <c r="A55" s="7">
        <v>41094</v>
      </c>
      <c r="B55" t="s">
        <v>1659</v>
      </c>
      <c r="C55" t="s">
        <v>1831</v>
      </c>
      <c r="D55" t="s">
        <v>1834</v>
      </c>
      <c r="E55" s="1">
        <v>4000</v>
      </c>
      <c r="G55"/>
      <c r="H55"/>
    </row>
    <row r="56" spans="1:8" s="1" customFormat="1" x14ac:dyDescent="0.25">
      <c r="A56" s="7">
        <v>41094</v>
      </c>
      <c r="B56" t="s">
        <v>1659</v>
      </c>
      <c r="C56" t="s">
        <v>1831</v>
      </c>
      <c r="D56" t="s">
        <v>1835</v>
      </c>
      <c r="E56" s="1">
        <v>2703</v>
      </c>
      <c r="G56"/>
      <c r="H56"/>
    </row>
    <row r="57" spans="1:8" s="1" customFormat="1" x14ac:dyDescent="0.25">
      <c r="A57" s="7">
        <v>41094</v>
      </c>
      <c r="B57" t="s">
        <v>1659</v>
      </c>
      <c r="C57" t="s">
        <v>1831</v>
      </c>
      <c r="D57" t="s">
        <v>1836</v>
      </c>
      <c r="E57" s="1">
        <v>476.3</v>
      </c>
      <c r="G57"/>
      <c r="H57"/>
    </row>
    <row r="58" spans="1:8" s="1" customFormat="1" x14ac:dyDescent="0.25">
      <c r="A58" s="7">
        <v>41096</v>
      </c>
      <c r="B58" t="s">
        <v>1659</v>
      </c>
      <c r="C58" t="s">
        <v>1837</v>
      </c>
      <c r="D58" t="s">
        <v>1830</v>
      </c>
      <c r="E58" s="1">
        <v>40000</v>
      </c>
      <c r="G58"/>
      <c r="H58"/>
    </row>
    <row r="59" spans="1:8" s="1" customFormat="1" x14ac:dyDescent="0.25">
      <c r="A59" s="7">
        <v>41157</v>
      </c>
      <c r="B59" t="s">
        <v>1838</v>
      </c>
      <c r="C59" t="s">
        <v>1839</v>
      </c>
      <c r="D59" t="s">
        <v>1840</v>
      </c>
      <c r="E59" s="1">
        <v>70</v>
      </c>
      <c r="G59"/>
      <c r="H59"/>
    </row>
    <row r="60" spans="1:8" s="1" customFormat="1" x14ac:dyDescent="0.25">
      <c r="A60" s="7">
        <v>41157</v>
      </c>
      <c r="B60" t="s">
        <v>1838</v>
      </c>
      <c r="C60" t="s">
        <v>1839</v>
      </c>
      <c r="D60" t="s">
        <v>1841</v>
      </c>
      <c r="E60" s="1">
        <v>4600</v>
      </c>
      <c r="G60"/>
      <c r="H60"/>
    </row>
    <row r="61" spans="1:8" s="1" customFormat="1" x14ac:dyDescent="0.25">
      <c r="A61" s="7">
        <v>41183</v>
      </c>
      <c r="B61" t="s">
        <v>1768</v>
      </c>
      <c r="C61" t="s">
        <v>1842</v>
      </c>
      <c r="D61" t="s">
        <v>1843</v>
      </c>
      <c r="E61" s="1">
        <v>10000</v>
      </c>
      <c r="G61"/>
      <c r="H61"/>
    </row>
    <row r="62" spans="1:8" s="1" customFormat="1" x14ac:dyDescent="0.25">
      <c r="A62" s="7">
        <v>41243</v>
      </c>
      <c r="B62" t="s">
        <v>1624</v>
      </c>
      <c r="C62" t="s">
        <v>1871</v>
      </c>
      <c r="D62" t="s">
        <v>1872</v>
      </c>
      <c r="E62" s="1">
        <v>890.2</v>
      </c>
      <c r="G62"/>
      <c r="H62"/>
    </row>
    <row r="63" spans="1:8" s="1" customFormat="1" x14ac:dyDescent="0.25">
      <c r="A63" s="7">
        <v>41243</v>
      </c>
      <c r="B63" t="s">
        <v>1624</v>
      </c>
      <c r="C63" t="s">
        <v>1871</v>
      </c>
      <c r="D63" t="s">
        <v>1873</v>
      </c>
      <c r="E63" s="1">
        <v>873.25</v>
      </c>
      <c r="G63"/>
      <c r="H63"/>
    </row>
    <row r="64" spans="1:8" s="1" customFormat="1" x14ac:dyDescent="0.25">
      <c r="A64" s="7">
        <v>41254</v>
      </c>
      <c r="B64" t="s">
        <v>1628</v>
      </c>
      <c r="C64" t="s">
        <v>1874</v>
      </c>
      <c r="D64" t="s">
        <v>1875</v>
      </c>
      <c r="E64" s="1">
        <v>483.5</v>
      </c>
      <c r="G64"/>
      <c r="H64"/>
    </row>
    <row r="65" spans="1:8" s="1" customFormat="1" x14ac:dyDescent="0.25">
      <c r="A65" s="7">
        <v>41264</v>
      </c>
      <c r="B65" t="s">
        <v>558</v>
      </c>
      <c r="C65" t="s">
        <v>1876</v>
      </c>
      <c r="D65" t="s">
        <v>1877</v>
      </c>
      <c r="E65" s="1">
        <v>95000</v>
      </c>
      <c r="G65"/>
      <c r="H65"/>
    </row>
    <row r="66" spans="1:8" s="1" customFormat="1" x14ac:dyDescent="0.25">
      <c r="A66" s="7">
        <v>41270</v>
      </c>
      <c r="B66" t="s">
        <v>1628</v>
      </c>
      <c r="C66" t="s">
        <v>1869</v>
      </c>
      <c r="D66" t="s">
        <v>1870</v>
      </c>
      <c r="E66" s="1">
        <v>7070.75</v>
      </c>
      <c r="G66"/>
      <c r="H66"/>
    </row>
    <row r="67" spans="1:8" s="1" customFormat="1" x14ac:dyDescent="0.25">
      <c r="A67" s="7">
        <v>41320</v>
      </c>
      <c r="B67" t="s">
        <v>1754</v>
      </c>
      <c r="C67" t="s">
        <v>1755</v>
      </c>
      <c r="D67" t="s">
        <v>1756</v>
      </c>
      <c r="E67" s="1">
        <v>198</v>
      </c>
      <c r="G67"/>
      <c r="H67"/>
    </row>
    <row r="68" spans="1:8" s="1" customFormat="1" x14ac:dyDescent="0.25">
      <c r="A68" s="7">
        <v>41339</v>
      </c>
      <c r="B68" t="s">
        <v>1639</v>
      </c>
      <c r="C68" t="s">
        <v>1757</v>
      </c>
      <c r="D68" t="s">
        <v>1758</v>
      </c>
      <c r="E68" s="1">
        <v>364.55</v>
      </c>
      <c r="G68"/>
      <c r="H68"/>
    </row>
    <row r="69" spans="1:8" s="1" customFormat="1" x14ac:dyDescent="0.25">
      <c r="A69" s="7">
        <v>41339</v>
      </c>
      <c r="B69" t="s">
        <v>1639</v>
      </c>
      <c r="C69" t="s">
        <v>1757</v>
      </c>
      <c r="D69" t="s">
        <v>1758</v>
      </c>
      <c r="E69" s="1">
        <v>351</v>
      </c>
      <c r="G69"/>
      <c r="H69"/>
    </row>
    <row r="70" spans="1:8" s="1" customFormat="1" x14ac:dyDescent="0.25">
      <c r="A70" s="7">
        <v>41359</v>
      </c>
      <c r="B70" t="s">
        <v>1639</v>
      </c>
      <c r="C70" t="s">
        <v>1745</v>
      </c>
      <c r="D70" t="s">
        <v>1746</v>
      </c>
      <c r="E70" s="1">
        <v>2100</v>
      </c>
      <c r="G70"/>
      <c r="H70"/>
    </row>
    <row r="71" spans="1:8" s="1" customFormat="1" x14ac:dyDescent="0.25">
      <c r="A71" s="7">
        <v>41359</v>
      </c>
      <c r="B71" t="s">
        <v>1639</v>
      </c>
      <c r="C71" t="s">
        <v>1745</v>
      </c>
      <c r="D71" t="s">
        <v>1747</v>
      </c>
      <c r="E71" s="1">
        <v>3888</v>
      </c>
      <c r="G71"/>
      <c r="H71"/>
    </row>
    <row r="72" spans="1:8" s="1" customFormat="1" x14ac:dyDescent="0.25">
      <c r="A72" s="7">
        <v>41359</v>
      </c>
      <c r="B72" t="s">
        <v>1639</v>
      </c>
      <c r="C72" t="s">
        <v>1745</v>
      </c>
      <c r="D72" t="s">
        <v>1759</v>
      </c>
      <c r="E72" s="1">
        <v>85087.2</v>
      </c>
      <c r="G72"/>
      <c r="H72"/>
    </row>
    <row r="73" spans="1:8" s="1" customFormat="1" x14ac:dyDescent="0.25">
      <c r="A73" s="7">
        <v>41470</v>
      </c>
      <c r="B73" t="s">
        <v>1659</v>
      </c>
      <c r="C73" t="s">
        <v>1748</v>
      </c>
      <c r="D73" t="s">
        <v>1749</v>
      </c>
      <c r="E73" s="1">
        <v>978</v>
      </c>
      <c r="G73"/>
      <c r="H73"/>
    </row>
    <row r="74" spans="1:8" s="1" customFormat="1" x14ac:dyDescent="0.25">
      <c r="A74" s="7">
        <v>41470</v>
      </c>
      <c r="B74" t="s">
        <v>1659</v>
      </c>
      <c r="C74" t="s">
        <v>1748</v>
      </c>
      <c r="D74" t="s">
        <v>1760</v>
      </c>
      <c r="E74" s="1">
        <v>173710</v>
      </c>
      <c r="G74"/>
      <c r="H74"/>
    </row>
    <row r="75" spans="1:8" s="1" customFormat="1" x14ac:dyDescent="0.25">
      <c r="A75" s="7">
        <v>41470</v>
      </c>
      <c r="B75" t="s">
        <v>1659</v>
      </c>
      <c r="C75" t="s">
        <v>1748</v>
      </c>
      <c r="D75" t="s">
        <v>1761</v>
      </c>
      <c r="E75" s="1">
        <v>35910</v>
      </c>
      <c r="G75"/>
      <c r="H75"/>
    </row>
    <row r="76" spans="1:8" s="1" customFormat="1" x14ac:dyDescent="0.25">
      <c r="A76" s="7">
        <v>41470</v>
      </c>
      <c r="B76" t="s">
        <v>1659</v>
      </c>
      <c r="C76" t="s">
        <v>1748</v>
      </c>
      <c r="D76" t="s">
        <v>1762</v>
      </c>
      <c r="E76" s="1">
        <v>3078</v>
      </c>
      <c r="G76"/>
      <c r="H76"/>
    </row>
    <row r="77" spans="1:8" s="1" customFormat="1" x14ac:dyDescent="0.25">
      <c r="A77" s="7">
        <v>41470</v>
      </c>
      <c r="B77" t="s">
        <v>1659</v>
      </c>
      <c r="C77" t="s">
        <v>1748</v>
      </c>
      <c r="D77" t="s">
        <v>1763</v>
      </c>
      <c r="E77" s="1">
        <v>3780</v>
      </c>
      <c r="G77"/>
      <c r="H77"/>
    </row>
    <row r="78" spans="1:8" s="1" customFormat="1" x14ac:dyDescent="0.25">
      <c r="A78" s="7">
        <v>41514</v>
      </c>
      <c r="B78" t="s">
        <v>1750</v>
      </c>
      <c r="C78" t="s">
        <v>1751</v>
      </c>
      <c r="D78" t="s">
        <v>1752</v>
      </c>
      <c r="E78" s="1">
        <v>4050</v>
      </c>
      <c r="G78"/>
      <c r="H78"/>
    </row>
    <row r="79" spans="1:8" s="1" customFormat="1" x14ac:dyDescent="0.25">
      <c r="A79" s="7">
        <v>41514</v>
      </c>
      <c r="B79" t="s">
        <v>1750</v>
      </c>
      <c r="C79" t="s">
        <v>1751</v>
      </c>
      <c r="D79" t="s">
        <v>1753</v>
      </c>
      <c r="E79" s="1">
        <v>368.3</v>
      </c>
      <c r="G79"/>
      <c r="H79"/>
    </row>
    <row r="80" spans="1:8" x14ac:dyDescent="0.25">
      <c r="A80" s="7">
        <v>41514</v>
      </c>
      <c r="B80" t="s">
        <v>1750</v>
      </c>
      <c r="C80" t="s">
        <v>1751</v>
      </c>
      <c r="D80" t="s">
        <v>1764</v>
      </c>
      <c r="E80" s="1">
        <v>41040</v>
      </c>
    </row>
    <row r="81" spans="1:6" x14ac:dyDescent="0.25">
      <c r="A81" s="7">
        <v>41514</v>
      </c>
      <c r="B81" t="s">
        <v>1750</v>
      </c>
      <c r="C81" t="s">
        <v>1751</v>
      </c>
      <c r="D81" t="s">
        <v>1765</v>
      </c>
      <c r="E81" s="1">
        <v>51300</v>
      </c>
    </row>
    <row r="82" spans="1:6" x14ac:dyDescent="0.25">
      <c r="A82" s="7">
        <v>41514</v>
      </c>
      <c r="B82" t="s">
        <v>1750</v>
      </c>
      <c r="C82" t="s">
        <v>1751</v>
      </c>
      <c r="D82" t="s">
        <v>1766</v>
      </c>
      <c r="E82" s="1">
        <v>4104</v>
      </c>
    </row>
    <row r="83" spans="1:6" x14ac:dyDescent="0.25">
      <c r="A83" s="7">
        <v>41514</v>
      </c>
      <c r="B83" t="s">
        <v>1750</v>
      </c>
      <c r="C83" t="s">
        <v>1751</v>
      </c>
      <c r="D83" t="s">
        <v>1767</v>
      </c>
      <c r="E83" s="1">
        <v>6690.6</v>
      </c>
    </row>
    <row r="84" spans="1:6" x14ac:dyDescent="0.25">
      <c r="A84" s="7">
        <v>41576</v>
      </c>
      <c r="B84" t="s">
        <v>1768</v>
      </c>
      <c r="C84" t="s">
        <v>1769</v>
      </c>
      <c r="D84" t="s">
        <v>1770</v>
      </c>
      <c r="E84" s="1">
        <v>1790.55</v>
      </c>
    </row>
    <row r="85" spans="1:6" x14ac:dyDescent="0.25">
      <c r="A85" s="7">
        <v>41576</v>
      </c>
      <c r="B85" t="s">
        <v>1768</v>
      </c>
      <c r="C85" t="s">
        <v>1769</v>
      </c>
      <c r="D85" t="s">
        <v>1771</v>
      </c>
      <c r="E85" s="1">
        <v>3060.2</v>
      </c>
    </row>
    <row r="86" spans="1:6" x14ac:dyDescent="0.25">
      <c r="A86" s="7">
        <v>41576</v>
      </c>
      <c r="B86" t="s">
        <v>1768</v>
      </c>
      <c r="C86" t="s">
        <v>1769</v>
      </c>
      <c r="D86" t="s">
        <v>1772</v>
      </c>
      <c r="E86" s="1">
        <v>51744.45</v>
      </c>
    </row>
    <row r="87" spans="1:6" x14ac:dyDescent="0.25">
      <c r="A87" s="7">
        <v>41576</v>
      </c>
      <c r="B87" t="s">
        <v>1768</v>
      </c>
      <c r="C87" t="s">
        <v>1769</v>
      </c>
      <c r="D87" t="s">
        <v>1773</v>
      </c>
      <c r="E87" s="1">
        <v>74803.100000000006</v>
      </c>
    </row>
    <row r="88" spans="1:6" x14ac:dyDescent="0.25">
      <c r="A88" s="7">
        <v>41576</v>
      </c>
      <c r="B88" t="s">
        <v>1768</v>
      </c>
      <c r="C88" t="s">
        <v>1769</v>
      </c>
      <c r="D88" t="s">
        <v>1774</v>
      </c>
      <c r="E88" s="1">
        <v>4104</v>
      </c>
    </row>
    <row r="89" spans="1:6" x14ac:dyDescent="0.25">
      <c r="A89" s="7">
        <v>41606</v>
      </c>
      <c r="B89" t="s">
        <v>1624</v>
      </c>
      <c r="C89" t="s">
        <v>1775</v>
      </c>
      <c r="D89" t="s">
        <v>1776</v>
      </c>
      <c r="E89" s="1">
        <v>6752.05</v>
      </c>
    </row>
    <row r="90" spans="1:6" x14ac:dyDescent="0.25">
      <c r="A90" s="7">
        <v>41606</v>
      </c>
      <c r="B90" t="s">
        <v>1624</v>
      </c>
      <c r="C90" t="s">
        <v>1775</v>
      </c>
      <c r="D90" t="s">
        <v>1777</v>
      </c>
      <c r="E90" s="1">
        <v>52280.85</v>
      </c>
    </row>
    <row r="91" spans="1:6" x14ac:dyDescent="0.25">
      <c r="A91" s="7">
        <v>41606</v>
      </c>
      <c r="B91" t="s">
        <v>1624</v>
      </c>
      <c r="C91" t="s">
        <v>1775</v>
      </c>
      <c r="D91" t="s">
        <v>1778</v>
      </c>
      <c r="E91" s="1">
        <v>60147.45</v>
      </c>
    </row>
    <row r="92" spans="1:6" x14ac:dyDescent="0.25">
      <c r="A92" s="7">
        <v>41606</v>
      </c>
      <c r="B92" t="s">
        <v>1624</v>
      </c>
      <c r="C92" t="s">
        <v>1775</v>
      </c>
      <c r="D92" t="s">
        <v>1779</v>
      </c>
      <c r="E92" s="1">
        <v>137976.5</v>
      </c>
    </row>
    <row r="93" spans="1:6" x14ac:dyDescent="0.25">
      <c r="A93" s="7">
        <v>41606</v>
      </c>
      <c r="B93" t="s">
        <v>1624</v>
      </c>
      <c r="C93" t="s">
        <v>1775</v>
      </c>
      <c r="D93" t="s">
        <v>1780</v>
      </c>
      <c r="E93" s="1">
        <v>300</v>
      </c>
    </row>
    <row r="94" spans="1:6" x14ac:dyDescent="0.25">
      <c r="A94" s="7"/>
    </row>
    <row r="95" spans="1:6" x14ac:dyDescent="0.25">
      <c r="A95" s="7"/>
      <c r="E95" s="3">
        <f>SUM(E7:E93)</f>
        <v>1340624.05</v>
      </c>
    </row>
    <row r="96" spans="1:6" x14ac:dyDescent="0.25">
      <c r="A96" s="7"/>
      <c r="F96" s="3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  <row r="100" spans="1:1" x14ac:dyDescent="0.25">
      <c r="A100" s="7"/>
    </row>
    <row r="101" spans="1:1" x14ac:dyDescent="0.25">
      <c r="A101" s="7"/>
    </row>
    <row r="102" spans="1:1" x14ac:dyDescent="0.25">
      <c r="A102" s="7"/>
    </row>
    <row r="103" spans="1:1" x14ac:dyDescent="0.25">
      <c r="A103" s="7"/>
    </row>
    <row r="104" spans="1:1" x14ac:dyDescent="0.25">
      <c r="A104" s="7"/>
    </row>
    <row r="105" spans="1:1" x14ac:dyDescent="0.25">
      <c r="A105" s="7"/>
    </row>
    <row r="106" spans="1:1" x14ac:dyDescent="0.25">
      <c r="A106" s="7"/>
    </row>
    <row r="107" spans="1:1" x14ac:dyDescent="0.25">
      <c r="A107" s="7"/>
    </row>
    <row r="108" spans="1:1" x14ac:dyDescent="0.25">
      <c r="A108" s="7"/>
    </row>
    <row r="109" spans="1:1" x14ac:dyDescent="0.25">
      <c r="A109" s="7"/>
    </row>
    <row r="110" spans="1:1" x14ac:dyDescent="0.25">
      <c r="A110" s="7"/>
    </row>
    <row r="111" spans="1:1" x14ac:dyDescent="0.25">
      <c r="A111" s="7"/>
    </row>
    <row r="112" spans="1:1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7"/>
    </row>
    <row r="134" spans="1:1" x14ac:dyDescent="0.25">
      <c r="A134" s="7"/>
    </row>
    <row r="135" spans="1:1" x14ac:dyDescent="0.25">
      <c r="A135" s="7"/>
    </row>
    <row r="136" spans="1:1" x14ac:dyDescent="0.25">
      <c r="A136" s="7"/>
    </row>
    <row r="137" spans="1:1" x14ac:dyDescent="0.25">
      <c r="A137" s="7"/>
    </row>
    <row r="138" spans="1:1" x14ac:dyDescent="0.25">
      <c r="A138" s="7"/>
    </row>
    <row r="139" spans="1:1" x14ac:dyDescent="0.25">
      <c r="A139" s="7"/>
    </row>
    <row r="140" spans="1:1" x14ac:dyDescent="0.25">
      <c r="A140" s="7"/>
    </row>
    <row r="141" spans="1:1" x14ac:dyDescent="0.25">
      <c r="A141" s="7"/>
    </row>
    <row r="142" spans="1:1" x14ac:dyDescent="0.25">
      <c r="A142" s="7"/>
    </row>
    <row r="143" spans="1:1" x14ac:dyDescent="0.25">
      <c r="A143" s="7"/>
    </row>
    <row r="144" spans="1:1" x14ac:dyDescent="0.25">
      <c r="A144" s="7"/>
    </row>
    <row r="145" spans="1:8" x14ac:dyDescent="0.25">
      <c r="A145" s="7"/>
    </row>
    <row r="146" spans="1:8" x14ac:dyDescent="0.25">
      <c r="A146" s="7"/>
    </row>
    <row r="147" spans="1:8" x14ac:dyDescent="0.25">
      <c r="A147" s="7"/>
    </row>
    <row r="148" spans="1:8" x14ac:dyDescent="0.25">
      <c r="A148" s="7"/>
    </row>
    <row r="149" spans="1:8" x14ac:dyDescent="0.25">
      <c r="A149" s="7"/>
    </row>
    <row r="150" spans="1:8" x14ac:dyDescent="0.25">
      <c r="A150" s="7"/>
    </row>
    <row r="151" spans="1:8" x14ac:dyDescent="0.25">
      <c r="A151" s="7"/>
    </row>
    <row r="152" spans="1:8" x14ac:dyDescent="0.25">
      <c r="A152" s="7"/>
    </row>
    <row r="153" spans="1:8" x14ac:dyDescent="0.25">
      <c r="A153" s="7"/>
    </row>
    <row r="154" spans="1:8" x14ac:dyDescent="0.25">
      <c r="A154" s="7"/>
    </row>
    <row r="155" spans="1:8" x14ac:dyDescent="0.25">
      <c r="A155" s="7"/>
    </row>
    <row r="156" spans="1:8" x14ac:dyDescent="0.25">
      <c r="A156" s="7"/>
    </row>
    <row r="157" spans="1:8" x14ac:dyDescent="0.25">
      <c r="A157" s="7"/>
    </row>
    <row r="158" spans="1:8" x14ac:dyDescent="0.25">
      <c r="A158" s="7"/>
    </row>
    <row r="159" spans="1:8" x14ac:dyDescent="0.25">
      <c r="A159" s="7"/>
    </row>
    <row r="160" spans="1:8" s="1" customFormat="1" x14ac:dyDescent="0.25">
      <c r="A160" s="7"/>
      <c r="B160"/>
      <c r="C160"/>
      <c r="D160"/>
      <c r="G160"/>
      <c r="H160"/>
    </row>
    <row r="161" spans="1:8" s="1" customFormat="1" x14ac:dyDescent="0.25">
      <c r="A161" s="7"/>
      <c r="B161"/>
      <c r="C161"/>
      <c r="D161"/>
      <c r="G161"/>
      <c r="H161"/>
    </row>
    <row r="162" spans="1:8" s="1" customFormat="1" x14ac:dyDescent="0.25">
      <c r="A162" s="7"/>
      <c r="B162"/>
      <c r="C162"/>
      <c r="D162"/>
      <c r="G162"/>
      <c r="H162"/>
    </row>
    <row r="163" spans="1:8" s="1" customFormat="1" x14ac:dyDescent="0.25">
      <c r="A163" s="7"/>
      <c r="B163"/>
      <c r="C163"/>
      <c r="D163"/>
      <c r="G163"/>
      <c r="H163"/>
    </row>
    <row r="164" spans="1:8" s="1" customFormat="1" x14ac:dyDescent="0.25">
      <c r="A164" s="7"/>
      <c r="B164"/>
      <c r="C164"/>
      <c r="D164"/>
      <c r="G164"/>
      <c r="H164"/>
    </row>
    <row r="165" spans="1:8" s="1" customFormat="1" x14ac:dyDescent="0.25">
      <c r="A165" s="7"/>
      <c r="B165"/>
      <c r="C165"/>
      <c r="D165"/>
      <c r="G165"/>
      <c r="H165"/>
    </row>
    <row r="166" spans="1:8" s="1" customFormat="1" x14ac:dyDescent="0.25">
      <c r="A166" s="7"/>
      <c r="B166"/>
      <c r="C166"/>
      <c r="D166"/>
      <c r="G166"/>
      <c r="H166"/>
    </row>
    <row r="167" spans="1:8" s="1" customFormat="1" x14ac:dyDescent="0.25">
      <c r="A167" s="7"/>
      <c r="B167"/>
      <c r="C167"/>
      <c r="D167"/>
      <c r="G167"/>
      <c r="H167"/>
    </row>
    <row r="168" spans="1:8" s="1" customFormat="1" x14ac:dyDescent="0.25">
      <c r="A168" s="7"/>
      <c r="B168"/>
      <c r="C168"/>
      <c r="D168"/>
      <c r="G168"/>
      <c r="H168"/>
    </row>
    <row r="169" spans="1:8" s="1" customFormat="1" x14ac:dyDescent="0.25">
      <c r="A169" s="7"/>
      <c r="B169"/>
      <c r="C169"/>
      <c r="D169"/>
      <c r="G169"/>
      <c r="H169"/>
    </row>
    <row r="170" spans="1:8" s="1" customFormat="1" x14ac:dyDescent="0.25">
      <c r="A170" s="7"/>
      <c r="B170"/>
      <c r="C170"/>
      <c r="D170"/>
      <c r="G170"/>
      <c r="H170"/>
    </row>
    <row r="171" spans="1:8" s="1" customFormat="1" x14ac:dyDescent="0.25">
      <c r="A171" s="7"/>
      <c r="B171"/>
      <c r="C171"/>
      <c r="D171"/>
      <c r="E171" s="3"/>
      <c r="G171"/>
      <c r="H171"/>
    </row>
    <row r="172" spans="1:8" s="1" customFormat="1" x14ac:dyDescent="0.25">
      <c r="A172" s="7"/>
      <c r="B172"/>
      <c r="C172"/>
      <c r="D172"/>
      <c r="G172"/>
      <c r="H172"/>
    </row>
    <row r="173" spans="1:8" s="1" customFormat="1" x14ac:dyDescent="0.25">
      <c r="A173" s="7"/>
      <c r="B173"/>
      <c r="C173"/>
      <c r="D173"/>
      <c r="G173"/>
      <c r="H173"/>
    </row>
    <row r="174" spans="1:8" s="1" customFormat="1" x14ac:dyDescent="0.25">
      <c r="A174" s="7"/>
      <c r="B174"/>
      <c r="C174"/>
      <c r="D174"/>
      <c r="G174"/>
      <c r="H174"/>
    </row>
    <row r="175" spans="1:8" s="1" customFormat="1" x14ac:dyDescent="0.25">
      <c r="A175" s="7"/>
      <c r="B175"/>
      <c r="C175"/>
      <c r="D175"/>
      <c r="G175"/>
      <c r="H175"/>
    </row>
    <row r="176" spans="1:8" x14ac:dyDescent="0.25">
      <c r="A176" s="7"/>
    </row>
    <row r="177" spans="1:1" x14ac:dyDescent="0.25">
      <c r="A177" s="7"/>
    </row>
    <row r="178" spans="1:1" x14ac:dyDescent="0.25">
      <c r="A178" s="7"/>
    </row>
    <row r="179" spans="1:1" x14ac:dyDescent="0.25">
      <c r="A179" s="7"/>
    </row>
    <row r="180" spans="1:1" x14ac:dyDescent="0.25">
      <c r="A180" s="7"/>
    </row>
    <row r="181" spans="1:1" x14ac:dyDescent="0.25">
      <c r="A181" s="7"/>
    </row>
    <row r="182" spans="1:1" x14ac:dyDescent="0.25">
      <c r="A182" s="7"/>
    </row>
    <row r="183" spans="1:1" x14ac:dyDescent="0.25">
      <c r="A183" s="7"/>
    </row>
    <row r="184" spans="1:1" x14ac:dyDescent="0.25">
      <c r="A184" s="7"/>
    </row>
    <row r="185" spans="1:1" x14ac:dyDescent="0.25">
      <c r="A185" s="7"/>
    </row>
    <row r="186" spans="1:1" x14ac:dyDescent="0.25">
      <c r="A186" s="7"/>
    </row>
    <row r="187" spans="1:1" x14ac:dyDescent="0.25">
      <c r="A187" s="7"/>
    </row>
    <row r="188" spans="1:1" x14ac:dyDescent="0.25">
      <c r="A188" s="7"/>
    </row>
    <row r="189" spans="1:1" x14ac:dyDescent="0.25">
      <c r="A189" s="7"/>
    </row>
    <row r="190" spans="1:1" x14ac:dyDescent="0.25">
      <c r="A190" s="7"/>
    </row>
    <row r="191" spans="1:1" x14ac:dyDescent="0.25">
      <c r="A191" s="7"/>
    </row>
    <row r="192" spans="1:1" x14ac:dyDescent="0.25">
      <c r="A192" s="7"/>
    </row>
    <row r="193" spans="1:1" x14ac:dyDescent="0.25">
      <c r="A193" s="7"/>
    </row>
    <row r="194" spans="1:1" x14ac:dyDescent="0.25">
      <c r="A194" s="7"/>
    </row>
    <row r="195" spans="1:1" x14ac:dyDescent="0.25">
      <c r="A195" s="7"/>
    </row>
    <row r="196" spans="1:1" x14ac:dyDescent="0.25">
      <c r="A196" s="7"/>
    </row>
    <row r="197" spans="1:1" x14ac:dyDescent="0.25">
      <c r="A197" s="7"/>
    </row>
    <row r="198" spans="1:1" x14ac:dyDescent="0.25">
      <c r="A198" s="7"/>
    </row>
    <row r="199" spans="1:1" x14ac:dyDescent="0.25">
      <c r="A199" s="7"/>
    </row>
    <row r="200" spans="1:1" x14ac:dyDescent="0.25">
      <c r="A200" s="7"/>
    </row>
    <row r="201" spans="1:1" x14ac:dyDescent="0.25">
      <c r="A201" s="7"/>
    </row>
    <row r="202" spans="1:1" x14ac:dyDescent="0.25">
      <c r="A202" s="7"/>
    </row>
    <row r="203" spans="1:1" x14ac:dyDescent="0.25">
      <c r="A203" s="7"/>
    </row>
    <row r="204" spans="1:1" x14ac:dyDescent="0.25">
      <c r="A204" s="7"/>
    </row>
    <row r="205" spans="1:1" x14ac:dyDescent="0.25">
      <c r="A205" s="7"/>
    </row>
    <row r="206" spans="1:1" x14ac:dyDescent="0.25">
      <c r="A206" s="7"/>
    </row>
    <row r="207" spans="1:1" x14ac:dyDescent="0.25">
      <c r="A207" s="7"/>
    </row>
    <row r="208" spans="1:1" x14ac:dyDescent="0.25">
      <c r="A208" s="7"/>
    </row>
    <row r="209" spans="1:1" x14ac:dyDescent="0.25">
      <c r="A209" s="7"/>
    </row>
    <row r="210" spans="1:1" x14ac:dyDescent="0.25">
      <c r="A210" s="7"/>
    </row>
    <row r="211" spans="1:1" x14ac:dyDescent="0.25">
      <c r="A211" s="7"/>
    </row>
    <row r="212" spans="1:1" x14ac:dyDescent="0.25">
      <c r="A212" s="7"/>
    </row>
    <row r="213" spans="1:1" x14ac:dyDescent="0.25">
      <c r="A213" s="7"/>
    </row>
    <row r="214" spans="1:1" x14ac:dyDescent="0.25">
      <c r="A214" s="7"/>
    </row>
    <row r="215" spans="1:1" x14ac:dyDescent="0.25">
      <c r="A215" s="7"/>
    </row>
    <row r="216" spans="1:1" x14ac:dyDescent="0.25">
      <c r="A216" s="7"/>
    </row>
    <row r="217" spans="1:1" x14ac:dyDescent="0.25">
      <c r="A217" s="7"/>
    </row>
    <row r="218" spans="1:1" x14ac:dyDescent="0.25">
      <c r="A218" s="7"/>
    </row>
    <row r="219" spans="1:1" x14ac:dyDescent="0.25">
      <c r="A219" s="7"/>
    </row>
    <row r="220" spans="1:1" x14ac:dyDescent="0.25">
      <c r="A220" s="7"/>
    </row>
    <row r="221" spans="1:1" x14ac:dyDescent="0.25">
      <c r="A221" s="7"/>
    </row>
    <row r="222" spans="1:1" x14ac:dyDescent="0.25">
      <c r="A222" s="7"/>
    </row>
    <row r="223" spans="1:1" x14ac:dyDescent="0.25">
      <c r="A223" s="7"/>
    </row>
    <row r="224" spans="1:1" x14ac:dyDescent="0.25">
      <c r="A224" s="7"/>
    </row>
    <row r="225" spans="1:1" x14ac:dyDescent="0.25">
      <c r="A225" s="7"/>
    </row>
    <row r="226" spans="1:1" x14ac:dyDescent="0.25">
      <c r="A226" s="7"/>
    </row>
    <row r="227" spans="1:1" x14ac:dyDescent="0.25">
      <c r="A227" s="7"/>
    </row>
    <row r="228" spans="1:1" x14ac:dyDescent="0.25">
      <c r="A228" s="7"/>
    </row>
    <row r="229" spans="1:1" x14ac:dyDescent="0.25">
      <c r="A229" s="7"/>
    </row>
    <row r="230" spans="1:1" x14ac:dyDescent="0.25">
      <c r="A230" s="7"/>
    </row>
    <row r="231" spans="1:1" x14ac:dyDescent="0.25">
      <c r="A231" s="7"/>
    </row>
    <row r="232" spans="1:1" x14ac:dyDescent="0.25">
      <c r="A232" s="7"/>
    </row>
    <row r="233" spans="1:1" x14ac:dyDescent="0.25">
      <c r="A233" s="7"/>
    </row>
    <row r="234" spans="1:1" x14ac:dyDescent="0.25">
      <c r="A234" s="7"/>
    </row>
    <row r="235" spans="1:1" x14ac:dyDescent="0.25">
      <c r="A235" s="7"/>
    </row>
    <row r="236" spans="1:1" x14ac:dyDescent="0.25">
      <c r="A236" s="7"/>
    </row>
    <row r="237" spans="1:1" x14ac:dyDescent="0.25">
      <c r="A237" s="7"/>
    </row>
    <row r="238" spans="1:1" x14ac:dyDescent="0.25">
      <c r="A238" s="7"/>
    </row>
    <row r="239" spans="1:1" x14ac:dyDescent="0.25">
      <c r="A239" s="7"/>
    </row>
    <row r="240" spans="1:1" x14ac:dyDescent="0.25">
      <c r="A240" s="7"/>
    </row>
    <row r="241" spans="1:1" x14ac:dyDescent="0.25">
      <c r="A241" s="7"/>
    </row>
    <row r="242" spans="1:1" x14ac:dyDescent="0.25">
      <c r="A242" s="7"/>
    </row>
    <row r="243" spans="1:1" x14ac:dyDescent="0.25">
      <c r="A243" s="7"/>
    </row>
    <row r="244" spans="1:1" x14ac:dyDescent="0.25">
      <c r="A244" s="7"/>
    </row>
    <row r="245" spans="1:1" x14ac:dyDescent="0.25">
      <c r="A245" s="7"/>
    </row>
    <row r="246" spans="1:1" x14ac:dyDescent="0.25">
      <c r="A246" s="7"/>
    </row>
    <row r="247" spans="1:1" x14ac:dyDescent="0.25">
      <c r="A247" s="7"/>
    </row>
    <row r="248" spans="1:1" x14ac:dyDescent="0.25">
      <c r="A248" s="7"/>
    </row>
    <row r="249" spans="1:1" x14ac:dyDescent="0.25">
      <c r="A249" s="7"/>
    </row>
    <row r="250" spans="1:1" x14ac:dyDescent="0.25">
      <c r="A250" s="7"/>
    </row>
    <row r="251" spans="1:1" x14ac:dyDescent="0.25">
      <c r="A251" s="7"/>
    </row>
    <row r="252" spans="1:1" x14ac:dyDescent="0.25">
      <c r="A252" s="7"/>
    </row>
    <row r="253" spans="1:1" x14ac:dyDescent="0.25">
      <c r="A253" s="7"/>
    </row>
    <row r="254" spans="1:1" x14ac:dyDescent="0.25">
      <c r="A254" s="7"/>
    </row>
    <row r="255" spans="1:1" x14ac:dyDescent="0.25">
      <c r="A255" s="7"/>
    </row>
    <row r="256" spans="1:1" x14ac:dyDescent="0.25">
      <c r="A256" s="7"/>
    </row>
    <row r="257" spans="1:1" x14ac:dyDescent="0.25">
      <c r="A257" s="7"/>
    </row>
    <row r="258" spans="1:1" x14ac:dyDescent="0.25">
      <c r="A258" s="7"/>
    </row>
    <row r="259" spans="1:1" x14ac:dyDescent="0.25">
      <c r="A259" s="7"/>
    </row>
    <row r="260" spans="1:1" x14ac:dyDescent="0.25">
      <c r="A260" s="7"/>
    </row>
    <row r="261" spans="1:1" x14ac:dyDescent="0.25">
      <c r="A261" s="7"/>
    </row>
    <row r="262" spans="1:1" x14ac:dyDescent="0.25">
      <c r="A262" s="7"/>
    </row>
    <row r="263" spans="1:1" x14ac:dyDescent="0.25">
      <c r="A263" s="7"/>
    </row>
    <row r="264" spans="1:1" x14ac:dyDescent="0.25">
      <c r="A264" s="7"/>
    </row>
    <row r="265" spans="1:1" x14ac:dyDescent="0.25">
      <c r="A265" s="7"/>
    </row>
    <row r="266" spans="1:1" x14ac:dyDescent="0.25">
      <c r="A266" s="7"/>
    </row>
    <row r="267" spans="1:1" x14ac:dyDescent="0.25">
      <c r="A267" s="7"/>
    </row>
    <row r="268" spans="1:1" x14ac:dyDescent="0.25">
      <c r="A268" s="7"/>
    </row>
    <row r="269" spans="1:1" x14ac:dyDescent="0.25">
      <c r="A269" s="7"/>
    </row>
    <row r="270" spans="1:1" x14ac:dyDescent="0.25">
      <c r="A270" s="7"/>
    </row>
    <row r="271" spans="1:1" x14ac:dyDescent="0.25">
      <c r="A271" s="7"/>
    </row>
    <row r="272" spans="1:1" x14ac:dyDescent="0.25">
      <c r="A272" s="7"/>
    </row>
    <row r="273" spans="1:1" x14ac:dyDescent="0.25">
      <c r="A273" s="7"/>
    </row>
    <row r="274" spans="1:1" x14ac:dyDescent="0.25">
      <c r="A274" s="7"/>
    </row>
    <row r="275" spans="1:1" x14ac:dyDescent="0.25">
      <c r="A275" s="7"/>
    </row>
    <row r="276" spans="1:1" x14ac:dyDescent="0.25">
      <c r="A276" s="7"/>
    </row>
    <row r="277" spans="1:1" x14ac:dyDescent="0.25">
      <c r="A277" s="7"/>
    </row>
    <row r="278" spans="1:1" x14ac:dyDescent="0.25">
      <c r="A278" s="7"/>
    </row>
    <row r="279" spans="1:1" x14ac:dyDescent="0.25">
      <c r="A279" s="7"/>
    </row>
    <row r="280" spans="1:1" x14ac:dyDescent="0.25">
      <c r="A280" s="7"/>
    </row>
    <row r="281" spans="1:1" x14ac:dyDescent="0.25">
      <c r="A281" s="7"/>
    </row>
    <row r="282" spans="1:1" x14ac:dyDescent="0.25">
      <c r="A282" s="7"/>
    </row>
    <row r="283" spans="1:1" x14ac:dyDescent="0.25">
      <c r="A283" s="7"/>
    </row>
    <row r="284" spans="1:1" x14ac:dyDescent="0.25">
      <c r="A284" s="7"/>
    </row>
    <row r="285" spans="1:1" x14ac:dyDescent="0.25">
      <c r="A285" s="7"/>
    </row>
    <row r="286" spans="1:1" x14ac:dyDescent="0.25">
      <c r="A286" s="7"/>
    </row>
    <row r="287" spans="1:1" x14ac:dyDescent="0.25">
      <c r="A287" s="7"/>
    </row>
    <row r="288" spans="1:1" x14ac:dyDescent="0.25">
      <c r="A288" s="7"/>
    </row>
    <row r="289" spans="1:1" x14ac:dyDescent="0.25">
      <c r="A289" s="7"/>
    </row>
    <row r="290" spans="1:1" x14ac:dyDescent="0.25">
      <c r="A290" s="7"/>
    </row>
    <row r="291" spans="1:1" x14ac:dyDescent="0.25">
      <c r="A291" s="7"/>
    </row>
    <row r="292" spans="1:1" x14ac:dyDescent="0.25">
      <c r="A292" s="7"/>
    </row>
    <row r="293" spans="1:1" x14ac:dyDescent="0.25">
      <c r="A293" s="7"/>
    </row>
    <row r="294" spans="1:1" x14ac:dyDescent="0.25">
      <c r="A294" s="7"/>
    </row>
    <row r="295" spans="1:1" x14ac:dyDescent="0.25">
      <c r="A295" s="7"/>
    </row>
    <row r="296" spans="1:1" x14ac:dyDescent="0.25">
      <c r="A296" s="7"/>
    </row>
    <row r="297" spans="1:1" x14ac:dyDescent="0.25">
      <c r="A297" s="7"/>
    </row>
    <row r="298" spans="1:1" x14ac:dyDescent="0.25">
      <c r="A298" s="7"/>
    </row>
    <row r="299" spans="1:1" x14ac:dyDescent="0.25">
      <c r="A299" s="7"/>
    </row>
    <row r="300" spans="1:1" x14ac:dyDescent="0.25">
      <c r="A300" s="7"/>
    </row>
    <row r="301" spans="1:1" x14ac:dyDescent="0.25">
      <c r="A301" s="7"/>
    </row>
    <row r="302" spans="1:1" x14ac:dyDescent="0.25">
      <c r="A302" s="7"/>
    </row>
    <row r="303" spans="1:1" x14ac:dyDescent="0.25">
      <c r="A303" s="7"/>
    </row>
    <row r="304" spans="1:1" x14ac:dyDescent="0.25">
      <c r="A304" s="7"/>
    </row>
    <row r="305" spans="1:1" x14ac:dyDescent="0.25">
      <c r="A305" s="7"/>
    </row>
    <row r="306" spans="1:1" x14ac:dyDescent="0.25">
      <c r="A306" s="7"/>
    </row>
    <row r="307" spans="1:1" x14ac:dyDescent="0.25">
      <c r="A307" s="7"/>
    </row>
    <row r="308" spans="1:1" x14ac:dyDescent="0.25">
      <c r="A308" s="7"/>
    </row>
    <row r="309" spans="1:1" x14ac:dyDescent="0.25">
      <c r="A309" s="7"/>
    </row>
    <row r="310" spans="1:1" x14ac:dyDescent="0.25">
      <c r="A310" s="7"/>
    </row>
    <row r="311" spans="1:1" x14ac:dyDescent="0.25">
      <c r="A311" s="7"/>
    </row>
    <row r="312" spans="1:1" x14ac:dyDescent="0.25">
      <c r="A312" s="7"/>
    </row>
    <row r="313" spans="1:1" x14ac:dyDescent="0.25">
      <c r="A313" s="7"/>
    </row>
    <row r="314" spans="1:1" x14ac:dyDescent="0.25">
      <c r="A314" s="7"/>
    </row>
    <row r="315" spans="1:1" x14ac:dyDescent="0.25">
      <c r="A315" s="7"/>
    </row>
    <row r="316" spans="1:1" x14ac:dyDescent="0.25">
      <c r="A316" s="7"/>
    </row>
    <row r="317" spans="1:1" x14ac:dyDescent="0.25">
      <c r="A317" s="7"/>
    </row>
    <row r="318" spans="1:1" x14ac:dyDescent="0.25">
      <c r="A318" s="7"/>
    </row>
    <row r="319" spans="1:1" x14ac:dyDescent="0.25">
      <c r="A319" s="7"/>
    </row>
    <row r="320" spans="1:1" x14ac:dyDescent="0.25">
      <c r="A320" s="7"/>
    </row>
    <row r="321" spans="1:1" x14ac:dyDescent="0.25">
      <c r="A321" s="7"/>
    </row>
    <row r="322" spans="1:1" x14ac:dyDescent="0.25">
      <c r="A322" s="7"/>
    </row>
    <row r="323" spans="1:1" x14ac:dyDescent="0.25">
      <c r="A323" s="7"/>
    </row>
    <row r="324" spans="1:1" x14ac:dyDescent="0.25">
      <c r="A324" s="7"/>
    </row>
    <row r="325" spans="1:1" x14ac:dyDescent="0.25">
      <c r="A325" s="7"/>
    </row>
    <row r="326" spans="1:1" x14ac:dyDescent="0.25">
      <c r="A326" s="7"/>
    </row>
    <row r="327" spans="1:1" x14ac:dyDescent="0.25">
      <c r="A327" s="7"/>
    </row>
    <row r="328" spans="1:1" x14ac:dyDescent="0.25">
      <c r="A328" s="7"/>
    </row>
    <row r="329" spans="1:1" x14ac:dyDescent="0.25">
      <c r="A329" s="7"/>
    </row>
    <row r="330" spans="1:1" x14ac:dyDescent="0.25">
      <c r="A330" s="7"/>
    </row>
    <row r="331" spans="1:1" x14ac:dyDescent="0.25">
      <c r="A331" s="7"/>
    </row>
    <row r="332" spans="1:1" x14ac:dyDescent="0.25">
      <c r="A332" s="7"/>
    </row>
    <row r="333" spans="1:1" x14ac:dyDescent="0.25">
      <c r="A333" s="7"/>
    </row>
    <row r="334" spans="1:1" x14ac:dyDescent="0.25">
      <c r="A334" s="7"/>
    </row>
    <row r="335" spans="1:1" x14ac:dyDescent="0.25">
      <c r="A335" s="7"/>
    </row>
    <row r="336" spans="1:1" x14ac:dyDescent="0.25">
      <c r="A336" s="7"/>
    </row>
    <row r="337" spans="1:1" x14ac:dyDescent="0.25">
      <c r="A337" s="7"/>
    </row>
    <row r="338" spans="1:1" x14ac:dyDescent="0.25">
      <c r="A338" s="7"/>
    </row>
    <row r="339" spans="1:1" x14ac:dyDescent="0.25">
      <c r="A339" s="7"/>
    </row>
    <row r="340" spans="1:1" x14ac:dyDescent="0.25">
      <c r="A340" s="7"/>
    </row>
    <row r="341" spans="1:1" x14ac:dyDescent="0.25">
      <c r="A341" s="7"/>
    </row>
    <row r="342" spans="1:1" x14ac:dyDescent="0.25">
      <c r="A342" s="7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  <row r="346" spans="1:1" x14ac:dyDescent="0.25">
      <c r="A346" s="7"/>
    </row>
    <row r="347" spans="1:1" x14ac:dyDescent="0.25">
      <c r="A347" s="7"/>
    </row>
    <row r="348" spans="1:1" x14ac:dyDescent="0.25">
      <c r="A348" s="7"/>
    </row>
    <row r="349" spans="1:1" x14ac:dyDescent="0.25">
      <c r="A349" s="7"/>
    </row>
    <row r="350" spans="1:1" x14ac:dyDescent="0.25">
      <c r="A350" s="7"/>
    </row>
    <row r="351" spans="1:1" x14ac:dyDescent="0.25">
      <c r="A351" s="7"/>
    </row>
    <row r="352" spans="1:1" x14ac:dyDescent="0.25">
      <c r="A352" s="7"/>
    </row>
    <row r="353" spans="1:1" x14ac:dyDescent="0.25">
      <c r="A353" s="7"/>
    </row>
    <row r="354" spans="1:1" x14ac:dyDescent="0.25">
      <c r="A354" s="7"/>
    </row>
    <row r="355" spans="1:1" x14ac:dyDescent="0.25">
      <c r="A355" s="7"/>
    </row>
    <row r="356" spans="1:1" x14ac:dyDescent="0.25">
      <c r="A356" s="7"/>
    </row>
    <row r="357" spans="1:1" x14ac:dyDescent="0.25">
      <c r="A357" s="7"/>
    </row>
    <row r="358" spans="1:1" x14ac:dyDescent="0.25">
      <c r="A358" s="7"/>
    </row>
    <row r="359" spans="1:1" x14ac:dyDescent="0.25">
      <c r="A359" s="7"/>
    </row>
    <row r="360" spans="1:1" x14ac:dyDescent="0.25">
      <c r="A360" s="7"/>
    </row>
    <row r="361" spans="1:1" x14ac:dyDescent="0.25">
      <c r="A361" s="7"/>
    </row>
    <row r="362" spans="1:1" x14ac:dyDescent="0.25">
      <c r="A362" s="7"/>
    </row>
    <row r="363" spans="1:1" x14ac:dyDescent="0.25">
      <c r="A363" s="7"/>
    </row>
    <row r="364" spans="1:1" x14ac:dyDescent="0.25">
      <c r="A364" s="7"/>
    </row>
    <row r="365" spans="1:1" x14ac:dyDescent="0.25">
      <c r="A365" s="7"/>
    </row>
    <row r="366" spans="1:1" x14ac:dyDescent="0.25">
      <c r="A366" s="7"/>
    </row>
    <row r="367" spans="1:1" x14ac:dyDescent="0.25">
      <c r="A367" s="7"/>
    </row>
    <row r="368" spans="1:1" x14ac:dyDescent="0.25">
      <c r="A368" s="7"/>
    </row>
    <row r="369" spans="1:1" x14ac:dyDescent="0.25">
      <c r="A369" s="7"/>
    </row>
    <row r="370" spans="1:1" x14ac:dyDescent="0.25">
      <c r="A370" s="7"/>
    </row>
    <row r="371" spans="1:1" x14ac:dyDescent="0.25">
      <c r="A371" s="7"/>
    </row>
    <row r="372" spans="1:1" x14ac:dyDescent="0.25">
      <c r="A372" s="7"/>
    </row>
    <row r="373" spans="1:1" x14ac:dyDescent="0.25">
      <c r="A373" s="7"/>
    </row>
    <row r="374" spans="1:1" x14ac:dyDescent="0.25">
      <c r="A374" s="7"/>
    </row>
    <row r="375" spans="1:1" x14ac:dyDescent="0.25">
      <c r="A375" s="7"/>
    </row>
    <row r="376" spans="1:1" x14ac:dyDescent="0.25">
      <c r="A376" s="7"/>
    </row>
    <row r="377" spans="1:1" x14ac:dyDescent="0.25">
      <c r="A377" s="7"/>
    </row>
    <row r="378" spans="1:1" x14ac:dyDescent="0.25">
      <c r="A378" s="7"/>
    </row>
    <row r="379" spans="1:1" x14ac:dyDescent="0.25">
      <c r="A379" s="7"/>
    </row>
    <row r="380" spans="1:1" x14ac:dyDescent="0.25">
      <c r="A380" s="7"/>
    </row>
    <row r="381" spans="1:1" x14ac:dyDescent="0.25">
      <c r="A381" s="7"/>
    </row>
    <row r="382" spans="1:1" x14ac:dyDescent="0.25">
      <c r="A382" s="7"/>
    </row>
    <row r="383" spans="1:1" x14ac:dyDescent="0.25">
      <c r="A383" s="7"/>
    </row>
    <row r="384" spans="1:1" x14ac:dyDescent="0.25">
      <c r="A384" s="7"/>
    </row>
    <row r="385" spans="1:8" x14ac:dyDescent="0.25">
      <c r="A385" s="7"/>
    </row>
    <row r="386" spans="1:8" x14ac:dyDescent="0.25">
      <c r="A386" s="7"/>
    </row>
    <row r="387" spans="1:8" x14ac:dyDescent="0.25">
      <c r="A387" s="7"/>
    </row>
    <row r="388" spans="1:8" x14ac:dyDescent="0.25">
      <c r="A388" s="7"/>
    </row>
    <row r="389" spans="1:8" x14ac:dyDescent="0.25">
      <c r="A389" s="7"/>
    </row>
    <row r="390" spans="1:8" x14ac:dyDescent="0.25">
      <c r="A390" s="7"/>
    </row>
    <row r="391" spans="1:8" x14ac:dyDescent="0.25">
      <c r="A391" s="7"/>
    </row>
    <row r="392" spans="1:8" x14ac:dyDescent="0.25">
      <c r="A392" s="7"/>
    </row>
    <row r="393" spans="1:8" x14ac:dyDescent="0.25">
      <c r="A393" s="7"/>
    </row>
    <row r="394" spans="1:8" x14ac:dyDescent="0.25">
      <c r="A394" s="7"/>
    </row>
    <row r="395" spans="1:8" x14ac:dyDescent="0.25">
      <c r="A395" s="7"/>
    </row>
    <row r="396" spans="1:8" x14ac:dyDescent="0.25">
      <c r="A396" s="7"/>
    </row>
    <row r="397" spans="1:8" x14ac:dyDescent="0.25">
      <c r="A397" s="7"/>
    </row>
    <row r="398" spans="1:8" x14ac:dyDescent="0.25">
      <c r="A398" s="7"/>
    </row>
    <row r="399" spans="1:8" x14ac:dyDescent="0.25">
      <c r="A399" s="7"/>
    </row>
    <row r="400" spans="1:8" s="1" customFormat="1" x14ac:dyDescent="0.25">
      <c r="A400" s="7"/>
      <c r="B400"/>
      <c r="C400"/>
      <c r="D400"/>
      <c r="G400"/>
      <c r="H400"/>
    </row>
    <row r="401" spans="1:8" s="1" customFormat="1" x14ac:dyDescent="0.25">
      <c r="A401" s="7"/>
      <c r="B401"/>
      <c r="C401"/>
      <c r="D401"/>
      <c r="G401"/>
      <c r="H401"/>
    </row>
    <row r="402" spans="1:8" s="1" customFormat="1" x14ac:dyDescent="0.25">
      <c r="A402" s="7"/>
      <c r="B402"/>
      <c r="C402"/>
      <c r="D402"/>
      <c r="G402"/>
      <c r="H402"/>
    </row>
    <row r="403" spans="1:8" s="1" customFormat="1" x14ac:dyDescent="0.25">
      <c r="A403" s="7"/>
      <c r="B403"/>
      <c r="C403"/>
      <c r="D403"/>
      <c r="G403"/>
      <c r="H403"/>
    </row>
    <row r="404" spans="1:8" s="1" customFormat="1" x14ac:dyDescent="0.25">
      <c r="A404" s="7"/>
      <c r="B404"/>
      <c r="C404"/>
      <c r="D404"/>
      <c r="G404"/>
      <c r="H404"/>
    </row>
    <row r="405" spans="1:8" s="1" customFormat="1" x14ac:dyDescent="0.25">
      <c r="A405" s="7"/>
      <c r="B405"/>
      <c r="C405"/>
      <c r="D405"/>
      <c r="G405"/>
      <c r="H405"/>
    </row>
    <row r="406" spans="1:8" s="1" customFormat="1" x14ac:dyDescent="0.25">
      <c r="A406" s="7"/>
      <c r="B406"/>
      <c r="C406"/>
      <c r="D406"/>
      <c r="G406"/>
      <c r="H406"/>
    </row>
    <row r="407" spans="1:8" s="1" customFormat="1" x14ac:dyDescent="0.25">
      <c r="A407" s="7"/>
      <c r="B407"/>
      <c r="C407"/>
      <c r="D407"/>
      <c r="G407"/>
      <c r="H407"/>
    </row>
    <row r="408" spans="1:8" s="1" customFormat="1" x14ac:dyDescent="0.25">
      <c r="A408" s="7"/>
      <c r="B408"/>
      <c r="C408"/>
      <c r="D408"/>
      <c r="G408"/>
      <c r="H408"/>
    </row>
    <row r="409" spans="1:8" s="1" customFormat="1" x14ac:dyDescent="0.25">
      <c r="A409" s="7"/>
      <c r="B409"/>
      <c r="C409"/>
      <c r="D409"/>
      <c r="G409"/>
      <c r="H409"/>
    </row>
    <row r="410" spans="1:8" s="1" customFormat="1" x14ac:dyDescent="0.25">
      <c r="A410" s="7"/>
      <c r="B410"/>
      <c r="C410"/>
      <c r="D410"/>
      <c r="G410"/>
      <c r="H410"/>
    </row>
    <row r="411" spans="1:8" s="1" customFormat="1" x14ac:dyDescent="0.25">
      <c r="A411" s="7"/>
      <c r="B411"/>
      <c r="C411"/>
      <c r="D411"/>
      <c r="G411"/>
      <c r="H411"/>
    </row>
    <row r="413" spans="1:8" s="1" customFormat="1" x14ac:dyDescent="0.25">
      <c r="A413"/>
      <c r="B413"/>
      <c r="C413"/>
      <c r="D413"/>
      <c r="E413" s="3">
        <f>SUM(E7:E411)</f>
        <v>2681248.1</v>
      </c>
      <c r="G413"/>
      <c r="H413"/>
    </row>
  </sheetData>
  <sortState xmlns:xlrd2="http://schemas.microsoft.com/office/spreadsheetml/2017/richdata2" ref="A7:F93">
    <sortCondition ref="A7:A93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5B81C-A51C-4029-9A2D-BF21DDDFCB01}">
  <dimension ref="A2:F414"/>
  <sheetViews>
    <sheetView topLeftCell="A67" workbookViewId="0">
      <selection activeCell="D70" sqref="D70"/>
    </sheetView>
  </sheetViews>
  <sheetFormatPr baseColWidth="10" defaultRowHeight="15" x14ac:dyDescent="0.25"/>
  <cols>
    <col min="1" max="1" width="9.85546875" bestFit="1" customWidth="1"/>
    <col min="2" max="2" width="7.140625" customWidth="1"/>
    <col min="3" max="3" width="7.140625" bestFit="1" customWidth="1"/>
    <col min="4" max="4" width="120.85546875" bestFit="1" customWidth="1"/>
    <col min="5" max="6" width="12.28515625" style="1" bestFit="1" customWidth="1"/>
  </cols>
  <sheetData>
    <row r="2" spans="1:6" x14ac:dyDescent="0.25">
      <c r="B2" s="5" t="s">
        <v>0</v>
      </c>
    </row>
    <row r="4" spans="1:6" x14ac:dyDescent="0.25">
      <c r="B4" s="2" t="s">
        <v>1617</v>
      </c>
    </row>
    <row r="6" spans="1:6" x14ac:dyDescent="0.25">
      <c r="A6" t="s">
        <v>29</v>
      </c>
      <c r="B6" t="s">
        <v>30</v>
      </c>
      <c r="C6" t="s">
        <v>31</v>
      </c>
      <c r="D6" t="s">
        <v>32</v>
      </c>
      <c r="E6" s="1" t="s">
        <v>33</v>
      </c>
      <c r="F6" s="1" t="s">
        <v>239</v>
      </c>
    </row>
    <row r="7" spans="1:6" x14ac:dyDescent="0.25">
      <c r="A7" s="7">
        <v>41666</v>
      </c>
      <c r="B7" t="s">
        <v>1618</v>
      </c>
      <c r="C7" t="s">
        <v>1619</v>
      </c>
      <c r="D7" t="s">
        <v>1620</v>
      </c>
      <c r="E7" s="1">
        <v>4374</v>
      </c>
    </row>
    <row r="8" spans="1:6" x14ac:dyDescent="0.25">
      <c r="A8" s="7">
        <v>41681</v>
      </c>
      <c r="B8" t="s">
        <v>1621</v>
      </c>
      <c r="C8" t="s">
        <v>1632</v>
      </c>
      <c r="D8" t="s">
        <v>1633</v>
      </c>
      <c r="E8" s="1">
        <v>132602.29999999999</v>
      </c>
    </row>
    <row r="9" spans="1:6" x14ac:dyDescent="0.25">
      <c r="A9" s="7">
        <v>41681</v>
      </c>
      <c r="B9" t="s">
        <v>1621</v>
      </c>
      <c r="C9" t="s">
        <v>1632</v>
      </c>
      <c r="D9" t="s">
        <v>1634</v>
      </c>
      <c r="E9" s="1">
        <v>95000</v>
      </c>
    </row>
    <row r="10" spans="1:6" x14ac:dyDescent="0.25">
      <c r="A10" s="7">
        <v>41681</v>
      </c>
      <c r="B10" t="s">
        <v>1621</v>
      </c>
      <c r="C10" t="s">
        <v>1632</v>
      </c>
      <c r="D10" t="s">
        <v>1635</v>
      </c>
      <c r="E10" s="1">
        <v>85087.2</v>
      </c>
    </row>
    <row r="11" spans="1:6" x14ac:dyDescent="0.25">
      <c r="A11" s="7">
        <v>41681</v>
      </c>
      <c r="B11" t="s">
        <v>1621</v>
      </c>
      <c r="C11" t="s">
        <v>1632</v>
      </c>
      <c r="D11" t="s">
        <v>1636</v>
      </c>
      <c r="E11" s="1">
        <v>4104</v>
      </c>
    </row>
    <row r="12" spans="1:6" x14ac:dyDescent="0.25">
      <c r="A12" s="7">
        <v>41681</v>
      </c>
      <c r="B12" t="s">
        <v>1621</v>
      </c>
      <c r="C12" t="s">
        <v>1632</v>
      </c>
      <c r="D12" t="s">
        <v>1637</v>
      </c>
      <c r="E12" s="1">
        <v>2225.9</v>
      </c>
    </row>
    <row r="13" spans="1:6" x14ac:dyDescent="0.25">
      <c r="A13" s="7">
        <v>41681</v>
      </c>
      <c r="B13" t="s">
        <v>1621</v>
      </c>
      <c r="C13" t="s">
        <v>1632</v>
      </c>
      <c r="D13" t="s">
        <v>1638</v>
      </c>
      <c r="E13" s="1">
        <v>5724</v>
      </c>
    </row>
    <row r="14" spans="1:6" x14ac:dyDescent="0.25">
      <c r="A14" s="7">
        <v>41690</v>
      </c>
      <c r="B14" t="s">
        <v>1621</v>
      </c>
      <c r="C14" t="s">
        <v>1622</v>
      </c>
      <c r="D14" t="s">
        <v>1623</v>
      </c>
      <c r="E14" s="1">
        <v>1505</v>
      </c>
    </row>
    <row r="15" spans="1:6" x14ac:dyDescent="0.25">
      <c r="A15" s="7">
        <v>41711</v>
      </c>
      <c r="B15" t="s">
        <v>1639</v>
      </c>
      <c r="C15" t="s">
        <v>1640</v>
      </c>
      <c r="D15" t="s">
        <v>1641</v>
      </c>
      <c r="E15" s="1">
        <v>1292.05</v>
      </c>
    </row>
    <row r="16" spans="1:6" x14ac:dyDescent="0.25">
      <c r="A16" s="7">
        <v>41711</v>
      </c>
      <c r="B16" t="s">
        <v>1639</v>
      </c>
      <c r="C16" t="s">
        <v>1640</v>
      </c>
      <c r="D16" t="s">
        <v>1641</v>
      </c>
      <c r="E16" s="1">
        <v>1253.05</v>
      </c>
    </row>
    <row r="17" spans="1:5" x14ac:dyDescent="0.25">
      <c r="A17" s="7">
        <v>41786</v>
      </c>
      <c r="B17" t="s">
        <v>1642</v>
      </c>
      <c r="C17" t="s">
        <v>1643</v>
      </c>
      <c r="D17" t="s">
        <v>1644</v>
      </c>
      <c r="E17" s="1">
        <v>3500</v>
      </c>
    </row>
    <row r="18" spans="1:5" x14ac:dyDescent="0.25">
      <c r="A18" s="7">
        <v>41786</v>
      </c>
      <c r="B18" t="s">
        <v>1642</v>
      </c>
      <c r="C18" t="s">
        <v>1643</v>
      </c>
      <c r="D18" t="s">
        <v>1645</v>
      </c>
      <c r="E18" s="1">
        <v>844.1</v>
      </c>
    </row>
    <row r="19" spans="1:5" x14ac:dyDescent="0.25">
      <c r="A19" s="7">
        <v>41786</v>
      </c>
      <c r="B19" t="s">
        <v>1642</v>
      </c>
      <c r="C19" t="s">
        <v>1643</v>
      </c>
      <c r="D19" t="s">
        <v>1646</v>
      </c>
      <c r="E19" s="1">
        <v>764.65</v>
      </c>
    </row>
    <row r="20" spans="1:5" x14ac:dyDescent="0.25">
      <c r="A20" s="7">
        <v>41786</v>
      </c>
      <c r="B20" t="s">
        <v>1642</v>
      </c>
      <c r="C20" t="s">
        <v>1643</v>
      </c>
      <c r="D20" t="s">
        <v>1647</v>
      </c>
      <c r="E20" s="1">
        <v>2160</v>
      </c>
    </row>
    <row r="21" spans="1:5" x14ac:dyDescent="0.25">
      <c r="A21" s="7">
        <v>41786</v>
      </c>
      <c r="B21" t="s">
        <v>1642</v>
      </c>
      <c r="C21" t="s">
        <v>1648</v>
      </c>
      <c r="D21" t="s">
        <v>1649</v>
      </c>
      <c r="E21" s="1">
        <v>73626.55</v>
      </c>
    </row>
    <row r="22" spans="1:5" x14ac:dyDescent="0.25">
      <c r="A22" s="7">
        <v>41816</v>
      </c>
      <c r="B22" t="s">
        <v>1650</v>
      </c>
      <c r="C22" t="s">
        <v>1651</v>
      </c>
      <c r="D22" t="s">
        <v>1652</v>
      </c>
      <c r="E22" s="1">
        <v>202482.45</v>
      </c>
    </row>
    <row r="23" spans="1:5" x14ac:dyDescent="0.25">
      <c r="A23" s="7">
        <v>41816</v>
      </c>
      <c r="B23" t="s">
        <v>1650</v>
      </c>
      <c r="C23" t="s">
        <v>1651</v>
      </c>
      <c r="D23" t="s">
        <v>1653</v>
      </c>
      <c r="E23" s="1">
        <v>22488.85</v>
      </c>
    </row>
    <row r="24" spans="1:5" x14ac:dyDescent="0.25">
      <c r="A24" s="7">
        <v>41816</v>
      </c>
      <c r="B24" t="s">
        <v>1650</v>
      </c>
      <c r="C24" t="s">
        <v>1651</v>
      </c>
      <c r="D24" t="s">
        <v>1654</v>
      </c>
      <c r="E24" s="1">
        <v>10892.9</v>
      </c>
    </row>
    <row r="25" spans="1:5" x14ac:dyDescent="0.25">
      <c r="A25" s="7">
        <v>41816</v>
      </c>
      <c r="B25" t="s">
        <v>1650</v>
      </c>
      <c r="C25" t="s">
        <v>1651</v>
      </c>
      <c r="D25" t="s">
        <v>1655</v>
      </c>
      <c r="E25" s="1">
        <v>36832.300000000003</v>
      </c>
    </row>
    <row r="26" spans="1:5" x14ac:dyDescent="0.25">
      <c r="A26" s="7">
        <v>41816</v>
      </c>
      <c r="B26" t="s">
        <v>1650</v>
      </c>
      <c r="C26" t="s">
        <v>1651</v>
      </c>
      <c r="D26" t="s">
        <v>1656</v>
      </c>
      <c r="E26" s="1">
        <v>11584.1</v>
      </c>
    </row>
    <row r="27" spans="1:5" x14ac:dyDescent="0.25">
      <c r="A27" s="7">
        <v>41816</v>
      </c>
      <c r="B27" t="s">
        <v>1650</v>
      </c>
      <c r="C27" t="s">
        <v>1651</v>
      </c>
      <c r="D27" t="s">
        <v>1657</v>
      </c>
      <c r="E27" s="1">
        <v>2160</v>
      </c>
    </row>
    <row r="28" spans="1:5" x14ac:dyDescent="0.25">
      <c r="A28" s="7">
        <v>41816</v>
      </c>
      <c r="B28" t="s">
        <v>1650</v>
      </c>
      <c r="C28" t="s">
        <v>1651</v>
      </c>
      <c r="D28" t="s">
        <v>1658</v>
      </c>
      <c r="E28" s="1">
        <v>56744.45</v>
      </c>
    </row>
    <row r="29" spans="1:5" x14ac:dyDescent="0.25">
      <c r="A29" s="7">
        <v>41820</v>
      </c>
      <c r="B29" t="s">
        <v>1373</v>
      </c>
      <c r="C29" t="s">
        <v>1410</v>
      </c>
      <c r="D29" t="s">
        <v>1664</v>
      </c>
      <c r="E29" s="1">
        <v>2160</v>
      </c>
    </row>
    <row r="30" spans="1:5" x14ac:dyDescent="0.25">
      <c r="A30" s="7">
        <v>41836</v>
      </c>
      <c r="B30" t="s">
        <v>1659</v>
      </c>
      <c r="C30" t="s">
        <v>1660</v>
      </c>
      <c r="D30" t="s">
        <v>1661</v>
      </c>
      <c r="E30" s="1">
        <v>121472</v>
      </c>
    </row>
    <row r="31" spans="1:5" x14ac:dyDescent="0.25">
      <c r="A31" s="7">
        <v>41836</v>
      </c>
      <c r="B31" t="s">
        <v>1659</v>
      </c>
      <c r="C31" t="s">
        <v>1660</v>
      </c>
      <c r="D31" t="s">
        <v>1662</v>
      </c>
      <c r="E31" s="1">
        <v>19453.5</v>
      </c>
    </row>
    <row r="32" spans="1:5" x14ac:dyDescent="0.25">
      <c r="A32" s="7">
        <v>41836</v>
      </c>
      <c r="B32" t="s">
        <v>1659</v>
      </c>
      <c r="C32" t="s">
        <v>1660</v>
      </c>
      <c r="D32" t="s">
        <v>1663</v>
      </c>
      <c r="E32" s="1">
        <v>177429.75</v>
      </c>
    </row>
    <row r="33" spans="1:5" x14ac:dyDescent="0.25">
      <c r="A33" s="7">
        <v>41848</v>
      </c>
      <c r="B33" t="s">
        <v>1421</v>
      </c>
      <c r="C33" t="s">
        <v>1374</v>
      </c>
      <c r="D33" t="s">
        <v>1665</v>
      </c>
      <c r="E33" s="1">
        <v>432.4</v>
      </c>
    </row>
    <row r="34" spans="1:5" x14ac:dyDescent="0.25">
      <c r="A34" s="7">
        <v>41848</v>
      </c>
      <c r="B34" t="s">
        <v>1421</v>
      </c>
      <c r="C34" t="s">
        <v>1376</v>
      </c>
      <c r="D34" t="s">
        <v>1666</v>
      </c>
      <c r="E34" s="1">
        <v>437.45</v>
      </c>
    </row>
    <row r="35" spans="1:5" x14ac:dyDescent="0.25">
      <c r="A35" s="7">
        <v>41848</v>
      </c>
      <c r="B35" t="s">
        <v>1421</v>
      </c>
      <c r="C35" t="s">
        <v>1377</v>
      </c>
      <c r="D35" t="s">
        <v>1667</v>
      </c>
      <c r="E35" s="1">
        <v>437.45</v>
      </c>
    </row>
    <row r="36" spans="1:5" x14ac:dyDescent="0.25">
      <c r="A36" s="7">
        <v>41848</v>
      </c>
      <c r="B36" t="s">
        <v>1421</v>
      </c>
      <c r="C36" t="s">
        <v>1378</v>
      </c>
      <c r="D36" t="s">
        <v>1668</v>
      </c>
      <c r="E36" s="1">
        <v>254.35</v>
      </c>
    </row>
    <row r="37" spans="1:5" x14ac:dyDescent="0.25">
      <c r="A37" s="7">
        <v>41848</v>
      </c>
      <c r="B37" t="s">
        <v>1421</v>
      </c>
      <c r="C37" t="s">
        <v>1379</v>
      </c>
      <c r="D37" t="s">
        <v>1669</v>
      </c>
      <c r="E37" s="1">
        <v>274.7</v>
      </c>
    </row>
    <row r="38" spans="1:5" x14ac:dyDescent="0.25">
      <c r="A38" s="7">
        <v>41848</v>
      </c>
      <c r="B38" t="s">
        <v>1421</v>
      </c>
      <c r="C38" t="s">
        <v>1380</v>
      </c>
      <c r="D38" t="s">
        <v>1670</v>
      </c>
      <c r="E38" s="1">
        <v>318.75</v>
      </c>
    </row>
    <row r="39" spans="1:5" x14ac:dyDescent="0.25">
      <c r="A39" s="7">
        <v>41848</v>
      </c>
      <c r="B39" t="s">
        <v>1421</v>
      </c>
      <c r="C39" t="s">
        <v>1381</v>
      </c>
      <c r="D39" t="s">
        <v>1671</v>
      </c>
      <c r="E39" s="1">
        <v>262.8</v>
      </c>
    </row>
    <row r="40" spans="1:5" x14ac:dyDescent="0.25">
      <c r="A40" s="7">
        <v>41848</v>
      </c>
      <c r="B40" t="s">
        <v>1421</v>
      </c>
      <c r="C40" t="s">
        <v>1419</v>
      </c>
      <c r="D40" t="s">
        <v>1672</v>
      </c>
      <c r="E40" s="1">
        <v>283.14999999999998</v>
      </c>
    </row>
    <row r="41" spans="1:5" x14ac:dyDescent="0.25">
      <c r="A41" s="7">
        <v>41848</v>
      </c>
      <c r="B41" t="s">
        <v>1421</v>
      </c>
      <c r="C41" t="s">
        <v>1383</v>
      </c>
      <c r="D41" t="s">
        <v>1673</v>
      </c>
      <c r="E41" s="1">
        <v>306.89999999999998</v>
      </c>
    </row>
    <row r="42" spans="1:5" x14ac:dyDescent="0.25">
      <c r="A42" s="7">
        <v>41848</v>
      </c>
      <c r="B42" t="s">
        <v>1421</v>
      </c>
      <c r="C42" t="s">
        <v>1385</v>
      </c>
      <c r="D42" t="s">
        <v>1674</v>
      </c>
      <c r="E42" s="1">
        <v>278.10000000000002</v>
      </c>
    </row>
    <row r="43" spans="1:5" x14ac:dyDescent="0.25">
      <c r="A43" s="7">
        <v>41848</v>
      </c>
      <c r="B43" t="s">
        <v>1421</v>
      </c>
      <c r="C43" t="s">
        <v>1387</v>
      </c>
      <c r="D43" t="s">
        <v>1675</v>
      </c>
      <c r="E43" s="1">
        <v>267.89999999999998</v>
      </c>
    </row>
    <row r="44" spans="1:5" x14ac:dyDescent="0.25">
      <c r="A44" s="7">
        <v>41848</v>
      </c>
      <c r="B44" t="s">
        <v>1421</v>
      </c>
      <c r="C44" t="s">
        <v>1389</v>
      </c>
      <c r="D44" t="s">
        <v>1676</v>
      </c>
      <c r="E44" s="1">
        <v>273</v>
      </c>
    </row>
    <row r="45" spans="1:5" x14ac:dyDescent="0.25">
      <c r="A45" s="7">
        <v>41848</v>
      </c>
      <c r="B45" t="s">
        <v>1421</v>
      </c>
      <c r="C45" t="s">
        <v>1390</v>
      </c>
      <c r="D45" t="s">
        <v>1677</v>
      </c>
      <c r="E45" s="1">
        <v>300.10000000000002</v>
      </c>
    </row>
    <row r="46" spans="1:5" x14ac:dyDescent="0.25">
      <c r="A46" s="7">
        <v>41848</v>
      </c>
      <c r="B46" t="s">
        <v>1421</v>
      </c>
      <c r="C46" t="s">
        <v>1392</v>
      </c>
      <c r="D46" t="s">
        <v>1678</v>
      </c>
      <c r="E46" s="1">
        <v>284.85000000000002</v>
      </c>
    </row>
    <row r="47" spans="1:5" x14ac:dyDescent="0.25">
      <c r="A47" s="7">
        <v>41848</v>
      </c>
      <c r="B47" t="s">
        <v>1421</v>
      </c>
      <c r="C47" t="s">
        <v>1394</v>
      </c>
      <c r="D47" t="s">
        <v>1679</v>
      </c>
      <c r="E47" s="1">
        <v>273</v>
      </c>
    </row>
    <row r="48" spans="1:5" x14ac:dyDescent="0.25">
      <c r="A48" s="7">
        <v>41848</v>
      </c>
      <c r="B48" t="s">
        <v>1421</v>
      </c>
      <c r="C48" t="s">
        <v>1396</v>
      </c>
      <c r="D48" t="s">
        <v>1680</v>
      </c>
      <c r="E48" s="1">
        <v>1232.7</v>
      </c>
    </row>
    <row r="49" spans="1:5" x14ac:dyDescent="0.25">
      <c r="A49" s="7">
        <v>41850</v>
      </c>
      <c r="B49" t="s">
        <v>1421</v>
      </c>
      <c r="C49" t="s">
        <v>1398</v>
      </c>
      <c r="D49" t="s">
        <v>1681</v>
      </c>
      <c r="E49" s="1">
        <v>12727.8</v>
      </c>
    </row>
    <row r="50" spans="1:5" x14ac:dyDescent="0.25">
      <c r="A50" s="7">
        <v>41851</v>
      </c>
      <c r="B50" t="s">
        <v>1421</v>
      </c>
      <c r="C50" t="s">
        <v>1400</v>
      </c>
      <c r="D50" t="s">
        <v>1682</v>
      </c>
      <c r="E50" s="1">
        <v>967.95</v>
      </c>
    </row>
    <row r="51" spans="1:5" x14ac:dyDescent="0.25">
      <c r="A51" s="7">
        <v>41851</v>
      </c>
      <c r="B51" t="s">
        <v>1421</v>
      </c>
      <c r="C51" t="s">
        <v>1402</v>
      </c>
      <c r="D51" t="s">
        <v>1683</v>
      </c>
      <c r="E51" s="1">
        <v>7724.2</v>
      </c>
    </row>
    <row r="52" spans="1:5" x14ac:dyDescent="0.25">
      <c r="A52" s="7">
        <v>41851</v>
      </c>
      <c r="B52" t="s">
        <v>1421</v>
      </c>
      <c r="C52" t="s">
        <v>1404</v>
      </c>
      <c r="D52" t="s">
        <v>1684</v>
      </c>
      <c r="E52" s="1">
        <v>942.8</v>
      </c>
    </row>
    <row r="53" spans="1:5" x14ac:dyDescent="0.25">
      <c r="A53" s="7">
        <v>41851</v>
      </c>
      <c r="B53" t="s">
        <v>1421</v>
      </c>
      <c r="C53" t="s">
        <v>1406</v>
      </c>
      <c r="D53" t="s">
        <v>1685</v>
      </c>
      <c r="E53" s="1">
        <v>18837.400000000001</v>
      </c>
    </row>
    <row r="54" spans="1:5" x14ac:dyDescent="0.25">
      <c r="A54" s="7">
        <v>41851</v>
      </c>
      <c r="B54" t="s">
        <v>1421</v>
      </c>
      <c r="C54" t="s">
        <v>1408</v>
      </c>
      <c r="D54" t="s">
        <v>1686</v>
      </c>
      <c r="E54" s="1">
        <v>21787.25</v>
      </c>
    </row>
    <row r="55" spans="1:5" x14ac:dyDescent="0.25">
      <c r="A55" s="7">
        <v>41851</v>
      </c>
      <c r="B55" t="s">
        <v>1687</v>
      </c>
      <c r="C55" t="s">
        <v>1412</v>
      </c>
      <c r="D55" t="s">
        <v>1688</v>
      </c>
      <c r="E55" s="1">
        <v>6898.3</v>
      </c>
    </row>
    <row r="56" spans="1:5" x14ac:dyDescent="0.25">
      <c r="A56" s="7">
        <v>41851</v>
      </c>
      <c r="B56" t="s">
        <v>1687</v>
      </c>
      <c r="C56" t="s">
        <v>1414</v>
      </c>
      <c r="D56" t="s">
        <v>1689</v>
      </c>
      <c r="E56" s="1">
        <v>14327.7</v>
      </c>
    </row>
    <row r="57" spans="1:5" x14ac:dyDescent="0.25">
      <c r="A57" s="7">
        <v>41851</v>
      </c>
      <c r="B57" t="s">
        <v>1687</v>
      </c>
      <c r="C57" t="s">
        <v>1416</v>
      </c>
      <c r="D57" t="s">
        <v>1690</v>
      </c>
      <c r="E57" s="1">
        <v>5819</v>
      </c>
    </row>
    <row r="58" spans="1:5" x14ac:dyDescent="0.25">
      <c r="A58" s="7">
        <v>41857</v>
      </c>
      <c r="B58" t="s">
        <v>1354</v>
      </c>
      <c r="C58" t="s">
        <v>1691</v>
      </c>
      <c r="D58" t="s">
        <v>1692</v>
      </c>
      <c r="E58" s="1">
        <v>32940</v>
      </c>
    </row>
    <row r="59" spans="1:5" x14ac:dyDescent="0.25">
      <c r="A59" s="7">
        <v>41857</v>
      </c>
      <c r="B59" t="s">
        <v>1354</v>
      </c>
      <c r="C59" t="s">
        <v>1693</v>
      </c>
      <c r="D59" t="s">
        <v>1694</v>
      </c>
      <c r="E59" s="1">
        <v>2160</v>
      </c>
    </row>
    <row r="60" spans="1:5" x14ac:dyDescent="0.25">
      <c r="A60" s="7">
        <v>41857</v>
      </c>
      <c r="B60" t="s">
        <v>1354</v>
      </c>
      <c r="C60" t="s">
        <v>1695</v>
      </c>
      <c r="D60" t="s">
        <v>1696</v>
      </c>
      <c r="E60" s="1">
        <v>3520.8</v>
      </c>
    </row>
    <row r="61" spans="1:5" x14ac:dyDescent="0.25">
      <c r="A61" s="7">
        <v>41857</v>
      </c>
      <c r="B61" t="s">
        <v>1354</v>
      </c>
      <c r="C61" t="s">
        <v>1697</v>
      </c>
      <c r="D61" t="s">
        <v>1698</v>
      </c>
      <c r="E61" s="1">
        <v>3704.4</v>
      </c>
    </row>
    <row r="62" spans="1:5" x14ac:dyDescent="0.25">
      <c r="A62" s="7">
        <v>41857</v>
      </c>
      <c r="B62" t="s">
        <v>1354</v>
      </c>
      <c r="C62" t="s">
        <v>1699</v>
      </c>
      <c r="D62" t="s">
        <v>1700</v>
      </c>
      <c r="E62" s="1">
        <v>3045.6</v>
      </c>
    </row>
    <row r="63" spans="1:5" x14ac:dyDescent="0.25">
      <c r="A63" s="7">
        <v>41857</v>
      </c>
      <c r="B63" t="s">
        <v>1354</v>
      </c>
      <c r="C63" t="s">
        <v>1701</v>
      </c>
      <c r="D63" t="s">
        <v>1702</v>
      </c>
      <c r="E63" s="1">
        <v>9352.7999999999993</v>
      </c>
    </row>
    <row r="64" spans="1:5" x14ac:dyDescent="0.25">
      <c r="A64" s="7">
        <v>41857</v>
      </c>
      <c r="B64" t="s">
        <v>567</v>
      </c>
      <c r="C64" t="s">
        <v>1703</v>
      </c>
      <c r="D64" t="s">
        <v>1704</v>
      </c>
      <c r="E64" s="1">
        <v>131848.29999999999</v>
      </c>
    </row>
    <row r="65" spans="1:5" x14ac:dyDescent="0.25">
      <c r="A65" s="7">
        <v>41862</v>
      </c>
      <c r="B65" t="s">
        <v>34</v>
      </c>
      <c r="C65" t="s">
        <v>1423</v>
      </c>
      <c r="D65" t="s">
        <v>1705</v>
      </c>
      <c r="E65" s="1">
        <v>8220.6</v>
      </c>
    </row>
    <row r="66" spans="1:5" x14ac:dyDescent="0.25">
      <c r="A66" s="7">
        <v>41882</v>
      </c>
      <c r="B66" t="s">
        <v>1354</v>
      </c>
      <c r="C66" t="s">
        <v>35</v>
      </c>
      <c r="D66" t="s">
        <v>1706</v>
      </c>
      <c r="E66" s="1">
        <v>2160</v>
      </c>
    </row>
    <row r="67" spans="1:5" x14ac:dyDescent="0.25">
      <c r="A67" s="7">
        <v>41898</v>
      </c>
      <c r="B67" t="s">
        <v>1707</v>
      </c>
      <c r="C67" t="s">
        <v>1708</v>
      </c>
      <c r="D67" t="s">
        <v>1709</v>
      </c>
      <c r="E67" s="1">
        <v>15348.9</v>
      </c>
    </row>
    <row r="68" spans="1:5" x14ac:dyDescent="0.25">
      <c r="A68" s="7">
        <v>41900</v>
      </c>
      <c r="B68" t="s">
        <v>564</v>
      </c>
      <c r="C68" t="s">
        <v>43</v>
      </c>
      <c r="D68" t="s">
        <v>1710</v>
      </c>
      <c r="E68" s="1">
        <v>1684.8</v>
      </c>
    </row>
    <row r="69" spans="1:5" x14ac:dyDescent="0.25">
      <c r="A69" s="7">
        <v>41901</v>
      </c>
      <c r="B69" t="s">
        <v>564</v>
      </c>
      <c r="C69" t="s">
        <v>41</v>
      </c>
      <c r="D69" t="s">
        <v>1711</v>
      </c>
      <c r="E69" s="1">
        <v>2003.7</v>
      </c>
    </row>
    <row r="70" spans="1:5" x14ac:dyDescent="0.25">
      <c r="A70" s="7">
        <v>41912</v>
      </c>
      <c r="B70" t="s">
        <v>564</v>
      </c>
      <c r="C70" t="s">
        <v>1431</v>
      </c>
      <c r="D70" t="s">
        <v>1712</v>
      </c>
      <c r="E70" s="1">
        <v>226.8</v>
      </c>
    </row>
    <row r="71" spans="1:5" x14ac:dyDescent="0.25">
      <c r="A71" s="7">
        <v>41912</v>
      </c>
      <c r="B71" t="s">
        <v>564</v>
      </c>
      <c r="C71" t="s">
        <v>37</v>
      </c>
      <c r="D71" t="s">
        <v>1713</v>
      </c>
      <c r="E71" s="1">
        <v>245000</v>
      </c>
    </row>
    <row r="72" spans="1:5" x14ac:dyDescent="0.25">
      <c r="A72" s="7">
        <v>41912</v>
      </c>
      <c r="B72" t="s">
        <v>564</v>
      </c>
      <c r="C72" t="s">
        <v>39</v>
      </c>
      <c r="D72" t="s">
        <v>1714</v>
      </c>
      <c r="E72" s="1">
        <v>1620</v>
      </c>
    </row>
    <row r="73" spans="1:5" x14ac:dyDescent="0.25">
      <c r="A73" s="7">
        <v>41912</v>
      </c>
      <c r="B73" t="s">
        <v>564</v>
      </c>
      <c r="C73" t="s">
        <v>1715</v>
      </c>
      <c r="D73" t="s">
        <v>1716</v>
      </c>
      <c r="E73" s="1">
        <v>3267.6</v>
      </c>
    </row>
    <row r="74" spans="1:5" x14ac:dyDescent="0.25">
      <c r="A74" s="7">
        <v>41932</v>
      </c>
      <c r="B74" t="s">
        <v>1357</v>
      </c>
      <c r="C74" t="s">
        <v>1429</v>
      </c>
      <c r="D74" t="s">
        <v>1717</v>
      </c>
      <c r="E74" s="1">
        <v>177429.75</v>
      </c>
    </row>
    <row r="75" spans="1:5" x14ac:dyDescent="0.25">
      <c r="A75" s="7">
        <v>41933</v>
      </c>
      <c r="B75" t="s">
        <v>1718</v>
      </c>
      <c r="C75" t="s">
        <v>1719</v>
      </c>
      <c r="D75" t="s">
        <v>1720</v>
      </c>
      <c r="E75" s="1">
        <v>2738.9</v>
      </c>
    </row>
    <row r="76" spans="1:5" x14ac:dyDescent="0.25">
      <c r="A76" s="7">
        <v>41933</v>
      </c>
      <c r="B76" t="s">
        <v>1718</v>
      </c>
      <c r="C76" t="s">
        <v>1721</v>
      </c>
      <c r="D76" t="s">
        <v>1722</v>
      </c>
      <c r="E76" s="1">
        <v>14526</v>
      </c>
    </row>
    <row r="77" spans="1:5" x14ac:dyDescent="0.25">
      <c r="A77" s="7">
        <v>41941</v>
      </c>
      <c r="B77" t="s">
        <v>1718</v>
      </c>
      <c r="C77" t="s">
        <v>1723</v>
      </c>
      <c r="D77" t="s">
        <v>1724</v>
      </c>
      <c r="E77" s="1">
        <v>3594</v>
      </c>
    </row>
    <row r="78" spans="1:5" x14ac:dyDescent="0.25">
      <c r="A78" s="7">
        <v>41943</v>
      </c>
      <c r="B78" t="s">
        <v>1718</v>
      </c>
      <c r="C78" t="s">
        <v>1725</v>
      </c>
      <c r="D78" t="s">
        <v>1726</v>
      </c>
      <c r="E78" s="1">
        <v>2160</v>
      </c>
    </row>
    <row r="79" spans="1:5" x14ac:dyDescent="0.25">
      <c r="A79" s="7">
        <v>41943</v>
      </c>
      <c r="B79" t="s">
        <v>1718</v>
      </c>
      <c r="C79" t="s">
        <v>1727</v>
      </c>
      <c r="D79" t="s">
        <v>1728</v>
      </c>
      <c r="E79" s="1">
        <v>245000</v>
      </c>
    </row>
    <row r="80" spans="1:5" x14ac:dyDescent="0.25">
      <c r="A80" s="7">
        <v>41948</v>
      </c>
      <c r="B80" t="s">
        <v>53</v>
      </c>
      <c r="C80" t="s">
        <v>1729</v>
      </c>
      <c r="D80" t="s">
        <v>1730</v>
      </c>
      <c r="E80" s="1">
        <v>15984</v>
      </c>
    </row>
    <row r="81" spans="1:6" x14ac:dyDescent="0.25">
      <c r="A81" s="7">
        <v>41948</v>
      </c>
      <c r="B81" t="s">
        <v>53</v>
      </c>
      <c r="C81" t="s">
        <v>1731</v>
      </c>
      <c r="D81" t="s">
        <v>1732</v>
      </c>
      <c r="E81" s="1">
        <v>12787.2</v>
      </c>
    </row>
    <row r="82" spans="1:6" x14ac:dyDescent="0.25">
      <c r="A82" s="7">
        <v>41948</v>
      </c>
      <c r="B82" t="s">
        <v>53</v>
      </c>
      <c r="C82" t="s">
        <v>1733</v>
      </c>
      <c r="D82" t="s">
        <v>1734</v>
      </c>
      <c r="E82" s="1">
        <v>12787.2</v>
      </c>
    </row>
    <row r="83" spans="1:6" x14ac:dyDescent="0.25">
      <c r="A83" s="7">
        <v>41948</v>
      </c>
      <c r="B83" t="s">
        <v>53</v>
      </c>
      <c r="C83" t="s">
        <v>1735</v>
      </c>
      <c r="D83" t="s">
        <v>1736</v>
      </c>
      <c r="E83" s="1">
        <v>7992</v>
      </c>
    </row>
    <row r="84" spans="1:6" x14ac:dyDescent="0.25">
      <c r="A84" s="7">
        <v>41948</v>
      </c>
      <c r="B84" t="s">
        <v>53</v>
      </c>
      <c r="C84" t="s">
        <v>1737</v>
      </c>
      <c r="D84" t="s">
        <v>1738</v>
      </c>
      <c r="E84" s="1">
        <v>10069.9</v>
      </c>
    </row>
    <row r="85" spans="1:6" x14ac:dyDescent="0.25">
      <c r="A85" s="7">
        <v>41950</v>
      </c>
      <c r="B85" t="s">
        <v>53</v>
      </c>
      <c r="C85" t="s">
        <v>1739</v>
      </c>
      <c r="D85" t="s">
        <v>1740</v>
      </c>
      <c r="E85" s="1">
        <v>3394.45</v>
      </c>
    </row>
    <row r="86" spans="1:6" x14ac:dyDescent="0.25">
      <c r="A86" s="7">
        <v>41953</v>
      </c>
      <c r="B86" t="s">
        <v>1624</v>
      </c>
      <c r="C86" t="s">
        <v>1625</v>
      </c>
      <c r="D86" t="s">
        <v>1626</v>
      </c>
      <c r="E86" s="1">
        <v>582.54999999999995</v>
      </c>
    </row>
    <row r="87" spans="1:6" x14ac:dyDescent="0.25">
      <c r="A87" s="7">
        <v>41953</v>
      </c>
      <c r="B87" t="s">
        <v>1624</v>
      </c>
      <c r="C87" t="s">
        <v>1625</v>
      </c>
      <c r="D87" t="s">
        <v>1627</v>
      </c>
      <c r="E87" s="1">
        <v>10368</v>
      </c>
    </row>
    <row r="88" spans="1:6" x14ac:dyDescent="0.25">
      <c r="A88" s="7">
        <v>41981</v>
      </c>
      <c r="B88" t="s">
        <v>1628</v>
      </c>
      <c r="C88" t="s">
        <v>1629</v>
      </c>
      <c r="D88" t="s">
        <v>1630</v>
      </c>
      <c r="E88" s="1">
        <v>7560</v>
      </c>
    </row>
    <row r="89" spans="1:6" x14ac:dyDescent="0.25">
      <c r="A89" s="7">
        <v>41981</v>
      </c>
      <c r="B89" t="s">
        <v>1628</v>
      </c>
      <c r="C89" t="s">
        <v>1629</v>
      </c>
      <c r="D89" t="s">
        <v>1631</v>
      </c>
      <c r="E89" s="1">
        <v>229.6</v>
      </c>
    </row>
    <row r="90" spans="1:6" x14ac:dyDescent="0.25">
      <c r="A90" s="7"/>
    </row>
    <row r="91" spans="1:6" x14ac:dyDescent="0.25">
      <c r="A91" s="7"/>
      <c r="E91" s="3">
        <f>SUM(E7:E89)</f>
        <v>2167020.9500000002</v>
      </c>
    </row>
    <row r="92" spans="1:6" x14ac:dyDescent="0.25">
      <c r="A92" s="7"/>
      <c r="E92" s="3"/>
    </row>
    <row r="93" spans="1:6" x14ac:dyDescent="0.25">
      <c r="A93" s="7"/>
      <c r="B93" s="2" t="s">
        <v>1744</v>
      </c>
      <c r="E93" s="3"/>
    </row>
    <row r="94" spans="1:6" x14ac:dyDescent="0.25">
      <c r="A94" s="7"/>
    </row>
    <row r="95" spans="1:6" x14ac:dyDescent="0.25">
      <c r="A95" s="7">
        <v>41995</v>
      </c>
      <c r="B95" t="s">
        <v>1741</v>
      </c>
      <c r="C95" t="s">
        <v>1742</v>
      </c>
      <c r="D95" t="s">
        <v>1743</v>
      </c>
      <c r="E95" s="1">
        <v>0</v>
      </c>
      <c r="F95" s="1">
        <v>1079662</v>
      </c>
    </row>
    <row r="96" spans="1:6" x14ac:dyDescent="0.25">
      <c r="A96" s="7"/>
    </row>
    <row r="97" spans="1:6" x14ac:dyDescent="0.25">
      <c r="A97" s="7"/>
      <c r="F97" s="3">
        <f>SUM(F95)</f>
        <v>1079662</v>
      </c>
    </row>
    <row r="98" spans="1:6" x14ac:dyDescent="0.25">
      <c r="A98" s="7"/>
    </row>
    <row r="99" spans="1:6" x14ac:dyDescent="0.25">
      <c r="A99" s="7"/>
    </row>
    <row r="100" spans="1:6" x14ac:dyDescent="0.25">
      <c r="A100" s="7"/>
    </row>
    <row r="101" spans="1:6" x14ac:dyDescent="0.25">
      <c r="A101" s="7"/>
    </row>
    <row r="102" spans="1:6" x14ac:dyDescent="0.25">
      <c r="A102" s="7"/>
    </row>
    <row r="103" spans="1:6" x14ac:dyDescent="0.25">
      <c r="A103" s="7"/>
    </row>
    <row r="104" spans="1:6" x14ac:dyDescent="0.25">
      <c r="A104" s="7"/>
    </row>
    <row r="105" spans="1:6" x14ac:dyDescent="0.25">
      <c r="A105" s="7"/>
    </row>
    <row r="106" spans="1:6" x14ac:dyDescent="0.25">
      <c r="A106" s="7"/>
    </row>
    <row r="107" spans="1:6" x14ac:dyDescent="0.25">
      <c r="A107" s="7"/>
    </row>
    <row r="108" spans="1:6" x14ac:dyDescent="0.25">
      <c r="A108" s="7"/>
    </row>
    <row r="109" spans="1:6" x14ac:dyDescent="0.25">
      <c r="A109" s="7"/>
    </row>
    <row r="110" spans="1:6" x14ac:dyDescent="0.25">
      <c r="A110" s="7"/>
    </row>
    <row r="111" spans="1:6" x14ac:dyDescent="0.25">
      <c r="A111" s="7"/>
    </row>
    <row r="112" spans="1:6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7"/>
    </row>
    <row r="134" spans="1:1" x14ac:dyDescent="0.25">
      <c r="A134" s="7"/>
    </row>
    <row r="135" spans="1:1" x14ac:dyDescent="0.25">
      <c r="A135" s="7"/>
    </row>
    <row r="136" spans="1:1" x14ac:dyDescent="0.25">
      <c r="A136" s="7"/>
    </row>
    <row r="137" spans="1:1" x14ac:dyDescent="0.25">
      <c r="A137" s="7"/>
    </row>
    <row r="138" spans="1:1" x14ac:dyDescent="0.25">
      <c r="A138" s="7"/>
    </row>
    <row r="139" spans="1:1" x14ac:dyDescent="0.25">
      <c r="A139" s="7"/>
    </row>
    <row r="140" spans="1:1" x14ac:dyDescent="0.25">
      <c r="A140" s="7"/>
    </row>
    <row r="141" spans="1:1" x14ac:dyDescent="0.25">
      <c r="A141" s="7"/>
    </row>
    <row r="142" spans="1:1" x14ac:dyDescent="0.25">
      <c r="A142" s="7"/>
    </row>
    <row r="143" spans="1:1" x14ac:dyDescent="0.25">
      <c r="A143" s="7"/>
    </row>
    <row r="144" spans="1:1" x14ac:dyDescent="0.25">
      <c r="A144" s="7"/>
    </row>
    <row r="145" spans="1:1" x14ac:dyDescent="0.25">
      <c r="A145" s="7"/>
    </row>
    <row r="146" spans="1:1" x14ac:dyDescent="0.25">
      <c r="A146" s="7"/>
    </row>
    <row r="147" spans="1:1" x14ac:dyDescent="0.25">
      <c r="A147" s="7"/>
    </row>
    <row r="148" spans="1:1" x14ac:dyDescent="0.25">
      <c r="A148" s="7"/>
    </row>
    <row r="149" spans="1:1" x14ac:dyDescent="0.25">
      <c r="A149" s="7"/>
    </row>
    <row r="150" spans="1:1" x14ac:dyDescent="0.25">
      <c r="A150" s="7"/>
    </row>
    <row r="151" spans="1:1" x14ac:dyDescent="0.25">
      <c r="A151" s="7"/>
    </row>
    <row r="152" spans="1:1" x14ac:dyDescent="0.25">
      <c r="A152" s="7"/>
    </row>
    <row r="153" spans="1:1" x14ac:dyDescent="0.25">
      <c r="A153" s="7"/>
    </row>
    <row r="154" spans="1:1" x14ac:dyDescent="0.25">
      <c r="A154" s="7"/>
    </row>
    <row r="155" spans="1:1" x14ac:dyDescent="0.25">
      <c r="A155" s="7"/>
    </row>
    <row r="156" spans="1:1" x14ac:dyDescent="0.25">
      <c r="A156" s="7"/>
    </row>
    <row r="157" spans="1:1" x14ac:dyDescent="0.25">
      <c r="A157" s="7"/>
    </row>
    <row r="158" spans="1:1" x14ac:dyDescent="0.25">
      <c r="A158" s="7"/>
    </row>
    <row r="159" spans="1:1" x14ac:dyDescent="0.25">
      <c r="A159" s="7"/>
    </row>
    <row r="160" spans="1:1" x14ac:dyDescent="0.25">
      <c r="A160" s="7"/>
    </row>
    <row r="161" spans="1:5" x14ac:dyDescent="0.25">
      <c r="A161" s="7"/>
    </row>
    <row r="162" spans="1:5" x14ac:dyDescent="0.25">
      <c r="A162" s="7"/>
    </row>
    <row r="163" spans="1:5" x14ac:dyDescent="0.25">
      <c r="A163" s="7"/>
    </row>
    <row r="164" spans="1:5" x14ac:dyDescent="0.25">
      <c r="A164" s="7"/>
    </row>
    <row r="165" spans="1:5" x14ac:dyDescent="0.25">
      <c r="A165" s="7"/>
    </row>
    <row r="166" spans="1:5" x14ac:dyDescent="0.25">
      <c r="A166" s="7"/>
    </row>
    <row r="167" spans="1:5" x14ac:dyDescent="0.25">
      <c r="A167" s="7"/>
    </row>
    <row r="168" spans="1:5" x14ac:dyDescent="0.25">
      <c r="A168" s="7"/>
    </row>
    <row r="169" spans="1:5" x14ac:dyDescent="0.25">
      <c r="A169" s="7"/>
    </row>
    <row r="170" spans="1:5" x14ac:dyDescent="0.25">
      <c r="A170" s="7"/>
    </row>
    <row r="171" spans="1:5" x14ac:dyDescent="0.25">
      <c r="A171" s="7"/>
    </row>
    <row r="172" spans="1:5" x14ac:dyDescent="0.25">
      <c r="A172" s="7"/>
      <c r="E172" s="3">
        <f>SUM(E7:E170)-F106-F129</f>
        <v>4334041.9000000004</v>
      </c>
    </row>
    <row r="173" spans="1:5" x14ac:dyDescent="0.25">
      <c r="A173" s="7"/>
    </row>
    <row r="174" spans="1:5" x14ac:dyDescent="0.25">
      <c r="A174" s="7"/>
    </row>
    <row r="175" spans="1:5" x14ac:dyDescent="0.25">
      <c r="A175" s="7"/>
    </row>
    <row r="176" spans="1:5" x14ac:dyDescent="0.25">
      <c r="A176" s="7"/>
    </row>
    <row r="177" spans="1:1" x14ac:dyDescent="0.25">
      <c r="A177" s="7"/>
    </row>
    <row r="178" spans="1:1" x14ac:dyDescent="0.25">
      <c r="A178" s="7"/>
    </row>
    <row r="179" spans="1:1" x14ac:dyDescent="0.25">
      <c r="A179" s="7"/>
    </row>
    <row r="180" spans="1:1" x14ac:dyDescent="0.25">
      <c r="A180" s="7"/>
    </row>
    <row r="181" spans="1:1" x14ac:dyDescent="0.25">
      <c r="A181" s="7"/>
    </row>
    <row r="182" spans="1:1" x14ac:dyDescent="0.25">
      <c r="A182" s="7"/>
    </row>
    <row r="183" spans="1:1" x14ac:dyDescent="0.25">
      <c r="A183" s="7"/>
    </row>
    <row r="184" spans="1:1" x14ac:dyDescent="0.25">
      <c r="A184" s="7"/>
    </row>
    <row r="185" spans="1:1" x14ac:dyDescent="0.25">
      <c r="A185" s="7"/>
    </row>
    <row r="186" spans="1:1" x14ac:dyDescent="0.25">
      <c r="A186" s="7"/>
    </row>
    <row r="187" spans="1:1" x14ac:dyDescent="0.25">
      <c r="A187" s="7"/>
    </row>
    <row r="188" spans="1:1" x14ac:dyDescent="0.25">
      <c r="A188" s="7"/>
    </row>
    <row r="189" spans="1:1" x14ac:dyDescent="0.25">
      <c r="A189" s="7"/>
    </row>
    <row r="190" spans="1:1" x14ac:dyDescent="0.25">
      <c r="A190" s="7"/>
    </row>
    <row r="191" spans="1:1" x14ac:dyDescent="0.25">
      <c r="A191" s="7"/>
    </row>
    <row r="192" spans="1:1" x14ac:dyDescent="0.25">
      <c r="A192" s="7"/>
    </row>
    <row r="193" spans="1:1" x14ac:dyDescent="0.25">
      <c r="A193" s="7"/>
    </row>
    <row r="194" spans="1:1" x14ac:dyDescent="0.25">
      <c r="A194" s="7"/>
    </row>
    <row r="195" spans="1:1" x14ac:dyDescent="0.25">
      <c r="A195" s="7"/>
    </row>
    <row r="196" spans="1:1" x14ac:dyDescent="0.25">
      <c r="A196" s="7"/>
    </row>
    <row r="197" spans="1:1" x14ac:dyDescent="0.25">
      <c r="A197" s="7"/>
    </row>
    <row r="198" spans="1:1" x14ac:dyDescent="0.25">
      <c r="A198" s="7"/>
    </row>
    <row r="199" spans="1:1" x14ac:dyDescent="0.25">
      <c r="A199" s="7"/>
    </row>
    <row r="200" spans="1:1" x14ac:dyDescent="0.25">
      <c r="A200" s="7"/>
    </row>
    <row r="201" spans="1:1" x14ac:dyDescent="0.25">
      <c r="A201" s="7"/>
    </row>
    <row r="202" spans="1:1" x14ac:dyDescent="0.25">
      <c r="A202" s="7"/>
    </row>
    <row r="203" spans="1:1" x14ac:dyDescent="0.25">
      <c r="A203" s="7"/>
    </row>
    <row r="204" spans="1:1" x14ac:dyDescent="0.25">
      <c r="A204" s="7"/>
    </row>
    <row r="205" spans="1:1" x14ac:dyDescent="0.25">
      <c r="A205" s="7"/>
    </row>
    <row r="206" spans="1:1" x14ac:dyDescent="0.25">
      <c r="A206" s="7"/>
    </row>
    <row r="207" spans="1:1" x14ac:dyDescent="0.25">
      <c r="A207" s="7"/>
    </row>
    <row r="208" spans="1:1" x14ac:dyDescent="0.25">
      <c r="A208" s="7"/>
    </row>
    <row r="209" spans="1:1" x14ac:dyDescent="0.25">
      <c r="A209" s="7"/>
    </row>
    <row r="210" spans="1:1" x14ac:dyDescent="0.25">
      <c r="A210" s="7"/>
    </row>
    <row r="211" spans="1:1" x14ac:dyDescent="0.25">
      <c r="A211" s="7"/>
    </row>
    <row r="212" spans="1:1" x14ac:dyDescent="0.25">
      <c r="A212" s="7"/>
    </row>
    <row r="213" spans="1:1" x14ac:dyDescent="0.25">
      <c r="A213" s="7"/>
    </row>
    <row r="214" spans="1:1" x14ac:dyDescent="0.25">
      <c r="A214" s="7"/>
    </row>
    <row r="215" spans="1:1" x14ac:dyDescent="0.25">
      <c r="A215" s="7"/>
    </row>
    <row r="216" spans="1:1" x14ac:dyDescent="0.25">
      <c r="A216" s="7"/>
    </row>
    <row r="217" spans="1:1" x14ac:dyDescent="0.25">
      <c r="A217" s="7"/>
    </row>
    <row r="218" spans="1:1" x14ac:dyDescent="0.25">
      <c r="A218" s="7"/>
    </row>
    <row r="219" spans="1:1" x14ac:dyDescent="0.25">
      <c r="A219" s="7"/>
    </row>
    <row r="220" spans="1:1" x14ac:dyDescent="0.25">
      <c r="A220" s="7"/>
    </row>
    <row r="221" spans="1:1" x14ac:dyDescent="0.25">
      <c r="A221" s="7"/>
    </row>
    <row r="222" spans="1:1" x14ac:dyDescent="0.25">
      <c r="A222" s="7"/>
    </row>
    <row r="223" spans="1:1" x14ac:dyDescent="0.25">
      <c r="A223" s="7"/>
    </row>
    <row r="224" spans="1:1" x14ac:dyDescent="0.25">
      <c r="A224" s="7"/>
    </row>
    <row r="225" spans="1:1" x14ac:dyDescent="0.25">
      <c r="A225" s="7"/>
    </row>
    <row r="226" spans="1:1" x14ac:dyDescent="0.25">
      <c r="A226" s="7"/>
    </row>
    <row r="227" spans="1:1" x14ac:dyDescent="0.25">
      <c r="A227" s="7"/>
    </row>
    <row r="228" spans="1:1" x14ac:dyDescent="0.25">
      <c r="A228" s="7"/>
    </row>
    <row r="229" spans="1:1" x14ac:dyDescent="0.25">
      <c r="A229" s="7"/>
    </row>
    <row r="230" spans="1:1" x14ac:dyDescent="0.25">
      <c r="A230" s="7"/>
    </row>
    <row r="231" spans="1:1" x14ac:dyDescent="0.25">
      <c r="A231" s="7"/>
    </row>
    <row r="232" spans="1:1" x14ac:dyDescent="0.25">
      <c r="A232" s="7"/>
    </row>
    <row r="233" spans="1:1" x14ac:dyDescent="0.25">
      <c r="A233" s="7"/>
    </row>
    <row r="234" spans="1:1" x14ac:dyDescent="0.25">
      <c r="A234" s="7"/>
    </row>
    <row r="235" spans="1:1" x14ac:dyDescent="0.25">
      <c r="A235" s="7"/>
    </row>
    <row r="236" spans="1:1" x14ac:dyDescent="0.25">
      <c r="A236" s="7"/>
    </row>
    <row r="237" spans="1:1" x14ac:dyDescent="0.25">
      <c r="A237" s="7"/>
    </row>
    <row r="238" spans="1:1" x14ac:dyDescent="0.25">
      <c r="A238" s="7"/>
    </row>
    <row r="239" spans="1:1" x14ac:dyDescent="0.25">
      <c r="A239" s="7"/>
    </row>
    <row r="240" spans="1:1" x14ac:dyDescent="0.25">
      <c r="A240" s="7"/>
    </row>
    <row r="241" spans="1:1" x14ac:dyDescent="0.25">
      <c r="A241" s="7"/>
    </row>
    <row r="242" spans="1:1" x14ac:dyDescent="0.25">
      <c r="A242" s="7"/>
    </row>
    <row r="243" spans="1:1" x14ac:dyDescent="0.25">
      <c r="A243" s="7"/>
    </row>
    <row r="244" spans="1:1" x14ac:dyDescent="0.25">
      <c r="A244" s="7"/>
    </row>
    <row r="245" spans="1:1" x14ac:dyDescent="0.25">
      <c r="A245" s="7"/>
    </row>
    <row r="246" spans="1:1" x14ac:dyDescent="0.25">
      <c r="A246" s="7"/>
    </row>
    <row r="247" spans="1:1" x14ac:dyDescent="0.25">
      <c r="A247" s="7"/>
    </row>
    <row r="248" spans="1:1" x14ac:dyDescent="0.25">
      <c r="A248" s="7"/>
    </row>
    <row r="249" spans="1:1" x14ac:dyDescent="0.25">
      <c r="A249" s="7"/>
    </row>
    <row r="250" spans="1:1" x14ac:dyDescent="0.25">
      <c r="A250" s="7"/>
    </row>
    <row r="251" spans="1:1" x14ac:dyDescent="0.25">
      <c r="A251" s="7"/>
    </row>
    <row r="252" spans="1:1" x14ac:dyDescent="0.25">
      <c r="A252" s="7"/>
    </row>
    <row r="253" spans="1:1" x14ac:dyDescent="0.25">
      <c r="A253" s="7"/>
    </row>
    <row r="254" spans="1:1" x14ac:dyDescent="0.25">
      <c r="A254" s="7"/>
    </row>
    <row r="255" spans="1:1" x14ac:dyDescent="0.25">
      <c r="A255" s="7"/>
    </row>
    <row r="256" spans="1:1" x14ac:dyDescent="0.25">
      <c r="A256" s="7"/>
    </row>
    <row r="257" spans="1:1" x14ac:dyDescent="0.25">
      <c r="A257" s="7"/>
    </row>
    <row r="258" spans="1:1" x14ac:dyDescent="0.25">
      <c r="A258" s="7"/>
    </row>
    <row r="259" spans="1:1" x14ac:dyDescent="0.25">
      <c r="A259" s="7"/>
    </row>
    <row r="260" spans="1:1" x14ac:dyDescent="0.25">
      <c r="A260" s="7"/>
    </row>
    <row r="261" spans="1:1" x14ac:dyDescent="0.25">
      <c r="A261" s="7"/>
    </row>
    <row r="262" spans="1:1" x14ac:dyDescent="0.25">
      <c r="A262" s="7"/>
    </row>
    <row r="263" spans="1:1" x14ac:dyDescent="0.25">
      <c r="A263" s="7"/>
    </row>
    <row r="264" spans="1:1" x14ac:dyDescent="0.25">
      <c r="A264" s="7"/>
    </row>
    <row r="265" spans="1:1" x14ac:dyDescent="0.25">
      <c r="A265" s="7"/>
    </row>
    <row r="266" spans="1:1" x14ac:dyDescent="0.25">
      <c r="A266" s="7"/>
    </row>
    <row r="267" spans="1:1" x14ac:dyDescent="0.25">
      <c r="A267" s="7"/>
    </row>
    <row r="268" spans="1:1" x14ac:dyDescent="0.25">
      <c r="A268" s="7"/>
    </row>
    <row r="269" spans="1:1" x14ac:dyDescent="0.25">
      <c r="A269" s="7"/>
    </row>
    <row r="270" spans="1:1" x14ac:dyDescent="0.25">
      <c r="A270" s="7"/>
    </row>
    <row r="271" spans="1:1" x14ac:dyDescent="0.25">
      <c r="A271" s="7"/>
    </row>
    <row r="272" spans="1:1" x14ac:dyDescent="0.25">
      <c r="A272" s="7"/>
    </row>
    <row r="273" spans="1:1" x14ac:dyDescent="0.25">
      <c r="A273" s="7"/>
    </row>
    <row r="274" spans="1:1" x14ac:dyDescent="0.25">
      <c r="A274" s="7"/>
    </row>
    <row r="275" spans="1:1" x14ac:dyDescent="0.25">
      <c r="A275" s="7"/>
    </row>
    <row r="276" spans="1:1" x14ac:dyDescent="0.25">
      <c r="A276" s="7"/>
    </row>
    <row r="277" spans="1:1" x14ac:dyDescent="0.25">
      <c r="A277" s="7"/>
    </row>
    <row r="278" spans="1:1" x14ac:dyDescent="0.25">
      <c r="A278" s="7"/>
    </row>
    <row r="279" spans="1:1" x14ac:dyDescent="0.25">
      <c r="A279" s="7"/>
    </row>
    <row r="280" spans="1:1" x14ac:dyDescent="0.25">
      <c r="A280" s="7"/>
    </row>
    <row r="281" spans="1:1" x14ac:dyDescent="0.25">
      <c r="A281" s="7"/>
    </row>
    <row r="282" spans="1:1" x14ac:dyDescent="0.25">
      <c r="A282" s="7"/>
    </row>
    <row r="283" spans="1:1" x14ac:dyDescent="0.25">
      <c r="A283" s="7"/>
    </row>
    <row r="284" spans="1:1" x14ac:dyDescent="0.25">
      <c r="A284" s="7"/>
    </row>
    <row r="285" spans="1:1" x14ac:dyDescent="0.25">
      <c r="A285" s="7"/>
    </row>
    <row r="286" spans="1:1" x14ac:dyDescent="0.25">
      <c r="A286" s="7"/>
    </row>
    <row r="287" spans="1:1" x14ac:dyDescent="0.25">
      <c r="A287" s="7"/>
    </row>
    <row r="288" spans="1:1" x14ac:dyDescent="0.25">
      <c r="A288" s="7"/>
    </row>
    <row r="289" spans="1:1" x14ac:dyDescent="0.25">
      <c r="A289" s="7"/>
    </row>
    <row r="290" spans="1:1" x14ac:dyDescent="0.25">
      <c r="A290" s="7"/>
    </row>
    <row r="291" spans="1:1" x14ac:dyDescent="0.25">
      <c r="A291" s="7"/>
    </row>
    <row r="292" spans="1:1" x14ac:dyDescent="0.25">
      <c r="A292" s="7"/>
    </row>
    <row r="293" spans="1:1" x14ac:dyDescent="0.25">
      <c r="A293" s="7"/>
    </row>
    <row r="294" spans="1:1" x14ac:dyDescent="0.25">
      <c r="A294" s="7"/>
    </row>
    <row r="295" spans="1:1" x14ac:dyDescent="0.25">
      <c r="A295" s="7"/>
    </row>
    <row r="296" spans="1:1" x14ac:dyDescent="0.25">
      <c r="A296" s="7"/>
    </row>
    <row r="297" spans="1:1" x14ac:dyDescent="0.25">
      <c r="A297" s="7"/>
    </row>
    <row r="298" spans="1:1" x14ac:dyDescent="0.25">
      <c r="A298" s="7"/>
    </row>
    <row r="299" spans="1:1" x14ac:dyDescent="0.25">
      <c r="A299" s="7"/>
    </row>
    <row r="300" spans="1:1" x14ac:dyDescent="0.25">
      <c r="A300" s="7"/>
    </row>
    <row r="301" spans="1:1" x14ac:dyDescent="0.25">
      <c r="A301" s="7"/>
    </row>
    <row r="302" spans="1:1" x14ac:dyDescent="0.25">
      <c r="A302" s="7"/>
    </row>
    <row r="303" spans="1:1" x14ac:dyDescent="0.25">
      <c r="A303" s="7"/>
    </row>
    <row r="304" spans="1:1" x14ac:dyDescent="0.25">
      <c r="A304" s="7"/>
    </row>
    <row r="305" spans="1:1" x14ac:dyDescent="0.25">
      <c r="A305" s="7"/>
    </row>
    <row r="306" spans="1:1" x14ac:dyDescent="0.25">
      <c r="A306" s="7"/>
    </row>
    <row r="307" spans="1:1" x14ac:dyDescent="0.25">
      <c r="A307" s="7"/>
    </row>
    <row r="308" spans="1:1" x14ac:dyDescent="0.25">
      <c r="A308" s="7"/>
    </row>
    <row r="309" spans="1:1" x14ac:dyDescent="0.25">
      <c r="A309" s="7"/>
    </row>
    <row r="310" spans="1:1" x14ac:dyDescent="0.25">
      <c r="A310" s="7"/>
    </row>
    <row r="311" spans="1:1" x14ac:dyDescent="0.25">
      <c r="A311" s="7"/>
    </row>
    <row r="312" spans="1:1" x14ac:dyDescent="0.25">
      <c r="A312" s="7"/>
    </row>
    <row r="313" spans="1:1" x14ac:dyDescent="0.25">
      <c r="A313" s="7"/>
    </row>
    <row r="314" spans="1:1" x14ac:dyDescent="0.25">
      <c r="A314" s="7"/>
    </row>
    <row r="315" spans="1:1" x14ac:dyDescent="0.25">
      <c r="A315" s="7"/>
    </row>
    <row r="316" spans="1:1" x14ac:dyDescent="0.25">
      <c r="A316" s="7"/>
    </row>
    <row r="317" spans="1:1" x14ac:dyDescent="0.25">
      <c r="A317" s="7"/>
    </row>
    <row r="318" spans="1:1" x14ac:dyDescent="0.25">
      <c r="A318" s="7"/>
    </row>
    <row r="319" spans="1:1" x14ac:dyDescent="0.25">
      <c r="A319" s="7"/>
    </row>
    <row r="320" spans="1:1" x14ac:dyDescent="0.25">
      <c r="A320" s="7"/>
    </row>
    <row r="321" spans="1:1" x14ac:dyDescent="0.25">
      <c r="A321" s="7"/>
    </row>
    <row r="322" spans="1:1" x14ac:dyDescent="0.25">
      <c r="A322" s="7"/>
    </row>
    <row r="323" spans="1:1" x14ac:dyDescent="0.25">
      <c r="A323" s="7"/>
    </row>
    <row r="324" spans="1:1" x14ac:dyDescent="0.25">
      <c r="A324" s="7"/>
    </row>
    <row r="325" spans="1:1" x14ac:dyDescent="0.25">
      <c r="A325" s="7"/>
    </row>
    <row r="326" spans="1:1" x14ac:dyDescent="0.25">
      <c r="A326" s="7"/>
    </row>
    <row r="327" spans="1:1" x14ac:dyDescent="0.25">
      <c r="A327" s="7"/>
    </row>
    <row r="328" spans="1:1" x14ac:dyDescent="0.25">
      <c r="A328" s="7"/>
    </row>
    <row r="329" spans="1:1" x14ac:dyDescent="0.25">
      <c r="A329" s="7"/>
    </row>
    <row r="330" spans="1:1" x14ac:dyDescent="0.25">
      <c r="A330" s="7"/>
    </row>
    <row r="331" spans="1:1" x14ac:dyDescent="0.25">
      <c r="A331" s="7"/>
    </row>
    <row r="332" spans="1:1" x14ac:dyDescent="0.25">
      <c r="A332" s="7"/>
    </row>
    <row r="333" spans="1:1" x14ac:dyDescent="0.25">
      <c r="A333" s="7"/>
    </row>
    <row r="334" spans="1:1" x14ac:dyDescent="0.25">
      <c r="A334" s="7"/>
    </row>
    <row r="335" spans="1:1" x14ac:dyDescent="0.25">
      <c r="A335" s="7"/>
    </row>
    <row r="336" spans="1:1" x14ac:dyDescent="0.25">
      <c r="A336" s="7"/>
    </row>
    <row r="337" spans="1:1" x14ac:dyDescent="0.25">
      <c r="A337" s="7"/>
    </row>
    <row r="338" spans="1:1" x14ac:dyDescent="0.25">
      <c r="A338" s="7"/>
    </row>
    <row r="339" spans="1:1" x14ac:dyDescent="0.25">
      <c r="A339" s="7"/>
    </row>
    <row r="340" spans="1:1" x14ac:dyDescent="0.25">
      <c r="A340" s="7"/>
    </row>
    <row r="341" spans="1:1" x14ac:dyDescent="0.25">
      <c r="A341" s="7"/>
    </row>
    <row r="342" spans="1:1" x14ac:dyDescent="0.25">
      <c r="A342" s="7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  <row r="346" spans="1:1" x14ac:dyDescent="0.25">
      <c r="A346" s="7"/>
    </row>
    <row r="347" spans="1:1" x14ac:dyDescent="0.25">
      <c r="A347" s="7"/>
    </row>
    <row r="348" spans="1:1" x14ac:dyDescent="0.25">
      <c r="A348" s="7"/>
    </row>
    <row r="349" spans="1:1" x14ac:dyDescent="0.25">
      <c r="A349" s="7"/>
    </row>
    <row r="350" spans="1:1" x14ac:dyDescent="0.25">
      <c r="A350" s="7"/>
    </row>
    <row r="351" spans="1:1" x14ac:dyDescent="0.25">
      <c r="A351" s="7"/>
    </row>
    <row r="352" spans="1:1" x14ac:dyDescent="0.25">
      <c r="A352" s="7"/>
    </row>
    <row r="353" spans="1:1" x14ac:dyDescent="0.25">
      <c r="A353" s="7"/>
    </row>
    <row r="354" spans="1:1" x14ac:dyDescent="0.25">
      <c r="A354" s="7"/>
    </row>
    <row r="355" spans="1:1" x14ac:dyDescent="0.25">
      <c r="A355" s="7"/>
    </row>
    <row r="356" spans="1:1" x14ac:dyDescent="0.25">
      <c r="A356" s="7"/>
    </row>
    <row r="357" spans="1:1" x14ac:dyDescent="0.25">
      <c r="A357" s="7"/>
    </row>
    <row r="358" spans="1:1" x14ac:dyDescent="0.25">
      <c r="A358" s="7"/>
    </row>
    <row r="359" spans="1:1" x14ac:dyDescent="0.25">
      <c r="A359" s="7"/>
    </row>
    <row r="360" spans="1:1" x14ac:dyDescent="0.25">
      <c r="A360" s="7"/>
    </row>
    <row r="361" spans="1:1" x14ac:dyDescent="0.25">
      <c r="A361" s="7"/>
    </row>
    <row r="362" spans="1:1" x14ac:dyDescent="0.25">
      <c r="A362" s="7"/>
    </row>
    <row r="363" spans="1:1" x14ac:dyDescent="0.25">
      <c r="A363" s="7"/>
    </row>
    <row r="364" spans="1:1" x14ac:dyDescent="0.25">
      <c r="A364" s="7"/>
    </row>
    <row r="365" spans="1:1" x14ac:dyDescent="0.25">
      <c r="A365" s="7"/>
    </row>
    <row r="366" spans="1:1" x14ac:dyDescent="0.25">
      <c r="A366" s="7"/>
    </row>
    <row r="367" spans="1:1" x14ac:dyDescent="0.25">
      <c r="A367" s="7"/>
    </row>
    <row r="368" spans="1:1" x14ac:dyDescent="0.25">
      <c r="A368" s="7"/>
    </row>
    <row r="369" spans="1:1" x14ac:dyDescent="0.25">
      <c r="A369" s="7"/>
    </row>
    <row r="370" spans="1:1" x14ac:dyDescent="0.25">
      <c r="A370" s="7"/>
    </row>
    <row r="371" spans="1:1" x14ac:dyDescent="0.25">
      <c r="A371" s="7"/>
    </row>
    <row r="372" spans="1:1" x14ac:dyDescent="0.25">
      <c r="A372" s="7"/>
    </row>
    <row r="373" spans="1:1" x14ac:dyDescent="0.25">
      <c r="A373" s="7"/>
    </row>
    <row r="374" spans="1:1" x14ac:dyDescent="0.25">
      <c r="A374" s="7"/>
    </row>
    <row r="375" spans="1:1" x14ac:dyDescent="0.25">
      <c r="A375" s="7"/>
    </row>
    <row r="376" spans="1:1" x14ac:dyDescent="0.25">
      <c r="A376" s="7"/>
    </row>
    <row r="377" spans="1:1" x14ac:dyDescent="0.25">
      <c r="A377" s="7"/>
    </row>
    <row r="378" spans="1:1" x14ac:dyDescent="0.25">
      <c r="A378" s="7"/>
    </row>
    <row r="379" spans="1:1" x14ac:dyDescent="0.25">
      <c r="A379" s="7"/>
    </row>
    <row r="380" spans="1:1" x14ac:dyDescent="0.25">
      <c r="A380" s="7"/>
    </row>
    <row r="381" spans="1:1" x14ac:dyDescent="0.25">
      <c r="A381" s="7"/>
    </row>
    <row r="382" spans="1:1" x14ac:dyDescent="0.25">
      <c r="A382" s="7"/>
    </row>
    <row r="383" spans="1:1" x14ac:dyDescent="0.25">
      <c r="A383" s="7"/>
    </row>
    <row r="384" spans="1:1" x14ac:dyDescent="0.25">
      <c r="A384" s="7"/>
    </row>
    <row r="385" spans="1:1" x14ac:dyDescent="0.25">
      <c r="A385" s="7"/>
    </row>
    <row r="386" spans="1:1" x14ac:dyDescent="0.25">
      <c r="A386" s="7"/>
    </row>
    <row r="387" spans="1:1" x14ac:dyDescent="0.25">
      <c r="A387" s="7"/>
    </row>
    <row r="388" spans="1:1" x14ac:dyDescent="0.25">
      <c r="A388" s="7"/>
    </row>
    <row r="389" spans="1:1" x14ac:dyDescent="0.25">
      <c r="A389" s="7"/>
    </row>
    <row r="390" spans="1:1" x14ac:dyDescent="0.25">
      <c r="A390" s="7"/>
    </row>
    <row r="391" spans="1:1" x14ac:dyDescent="0.25">
      <c r="A391" s="7"/>
    </row>
    <row r="392" spans="1:1" x14ac:dyDescent="0.25">
      <c r="A392" s="7"/>
    </row>
    <row r="393" spans="1:1" x14ac:dyDescent="0.25">
      <c r="A393" s="7"/>
    </row>
    <row r="394" spans="1:1" x14ac:dyDescent="0.25">
      <c r="A394" s="7"/>
    </row>
    <row r="395" spans="1:1" x14ac:dyDescent="0.25">
      <c r="A395" s="7"/>
    </row>
    <row r="396" spans="1:1" x14ac:dyDescent="0.25">
      <c r="A396" s="7"/>
    </row>
    <row r="397" spans="1:1" x14ac:dyDescent="0.25">
      <c r="A397" s="7"/>
    </row>
    <row r="398" spans="1:1" x14ac:dyDescent="0.25">
      <c r="A398" s="7"/>
    </row>
    <row r="399" spans="1:1" x14ac:dyDescent="0.25">
      <c r="A399" s="7"/>
    </row>
    <row r="400" spans="1:1" x14ac:dyDescent="0.25">
      <c r="A400" s="7"/>
    </row>
    <row r="401" spans="1:5" x14ac:dyDescent="0.25">
      <c r="A401" s="7"/>
    </row>
    <row r="402" spans="1:5" x14ac:dyDescent="0.25">
      <c r="A402" s="7"/>
    </row>
    <row r="403" spans="1:5" x14ac:dyDescent="0.25">
      <c r="A403" s="7"/>
    </row>
    <row r="404" spans="1:5" x14ac:dyDescent="0.25">
      <c r="A404" s="7"/>
    </row>
    <row r="405" spans="1:5" x14ac:dyDescent="0.25">
      <c r="A405" s="7"/>
    </row>
    <row r="406" spans="1:5" x14ac:dyDescent="0.25">
      <c r="A406" s="7"/>
    </row>
    <row r="407" spans="1:5" x14ac:dyDescent="0.25">
      <c r="A407" s="7"/>
    </row>
    <row r="408" spans="1:5" x14ac:dyDescent="0.25">
      <c r="A408" s="7"/>
    </row>
    <row r="409" spans="1:5" x14ac:dyDescent="0.25">
      <c r="A409" s="7"/>
    </row>
    <row r="410" spans="1:5" x14ac:dyDescent="0.25">
      <c r="A410" s="7"/>
    </row>
    <row r="411" spans="1:5" x14ac:dyDescent="0.25">
      <c r="A411" s="7"/>
    </row>
    <row r="412" spans="1:5" x14ac:dyDescent="0.25">
      <c r="A412" s="7"/>
    </row>
    <row r="414" spans="1:5" x14ac:dyDescent="0.25">
      <c r="E414" s="3">
        <f>SUM(E7:E412)</f>
        <v>8668083.8000000007</v>
      </c>
    </row>
  </sheetData>
  <sortState xmlns:xlrd2="http://schemas.microsoft.com/office/spreadsheetml/2017/richdata2" ref="A7:E89">
    <sortCondition ref="A7:A89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464A9-19D8-4C37-976A-828F68C4F892}">
  <dimension ref="A2:F412"/>
  <sheetViews>
    <sheetView topLeftCell="A98" workbookViewId="0">
      <selection activeCell="E170" sqref="E170"/>
    </sheetView>
  </sheetViews>
  <sheetFormatPr baseColWidth="10" defaultRowHeight="15" x14ac:dyDescent="0.25"/>
  <cols>
    <col min="1" max="1" width="9.85546875" bestFit="1" customWidth="1"/>
    <col min="2" max="2" width="7.140625" customWidth="1"/>
    <col min="3" max="3" width="7.140625" bestFit="1" customWidth="1"/>
    <col min="4" max="4" width="120.85546875" bestFit="1" customWidth="1"/>
    <col min="5" max="5" width="12.28515625" style="1" bestFit="1" customWidth="1"/>
    <col min="6" max="6" width="12.28515625" bestFit="1" customWidth="1"/>
  </cols>
  <sheetData>
    <row r="2" spans="1:6" x14ac:dyDescent="0.25">
      <c r="B2" s="5" t="s">
        <v>0</v>
      </c>
    </row>
    <row r="4" spans="1:6" x14ac:dyDescent="0.25">
      <c r="B4" s="2" t="s">
        <v>1353</v>
      </c>
    </row>
    <row r="6" spans="1:6" x14ac:dyDescent="0.25">
      <c r="A6" t="s">
        <v>29</v>
      </c>
      <c r="B6" t="s">
        <v>30</v>
      </c>
      <c r="C6" t="s">
        <v>31</v>
      </c>
      <c r="D6" t="s">
        <v>32</v>
      </c>
      <c r="E6" s="1" t="s">
        <v>33</v>
      </c>
      <c r="F6" t="s">
        <v>239</v>
      </c>
    </row>
    <row r="7" spans="1:6" x14ac:dyDescent="0.25">
      <c r="A7" s="7">
        <v>42005</v>
      </c>
      <c r="B7" t="s">
        <v>1373</v>
      </c>
      <c r="C7" t="s">
        <v>1374</v>
      </c>
      <c r="D7" t="s">
        <v>1375</v>
      </c>
      <c r="E7" s="1">
        <v>273</v>
      </c>
    </row>
    <row r="8" spans="1:6" x14ac:dyDescent="0.25">
      <c r="A8" s="7">
        <v>42005</v>
      </c>
      <c r="B8" t="s">
        <v>1373</v>
      </c>
      <c r="C8" t="s">
        <v>1376</v>
      </c>
      <c r="D8" t="s">
        <v>1375</v>
      </c>
      <c r="E8" s="1">
        <v>274.7</v>
      </c>
    </row>
    <row r="9" spans="1:6" x14ac:dyDescent="0.25">
      <c r="A9" s="7">
        <v>42005</v>
      </c>
      <c r="B9" t="s">
        <v>1373</v>
      </c>
      <c r="C9" t="s">
        <v>1377</v>
      </c>
      <c r="D9" t="s">
        <v>1375</v>
      </c>
      <c r="E9" s="1">
        <v>279.75</v>
      </c>
    </row>
    <row r="10" spans="1:6" x14ac:dyDescent="0.25">
      <c r="A10" s="7">
        <v>42005</v>
      </c>
      <c r="B10" t="s">
        <v>1373</v>
      </c>
      <c r="C10" t="s">
        <v>1378</v>
      </c>
      <c r="D10" t="s">
        <v>1375</v>
      </c>
      <c r="E10" s="1">
        <v>269.60000000000002</v>
      </c>
    </row>
    <row r="11" spans="1:6" x14ac:dyDescent="0.25">
      <c r="A11" s="7">
        <v>42005</v>
      </c>
      <c r="B11" t="s">
        <v>1373</v>
      </c>
      <c r="C11" t="s">
        <v>1379</v>
      </c>
      <c r="D11" t="s">
        <v>1375</v>
      </c>
      <c r="E11" s="1">
        <v>444.25</v>
      </c>
    </row>
    <row r="12" spans="1:6" x14ac:dyDescent="0.25">
      <c r="A12" s="7">
        <v>42005</v>
      </c>
      <c r="B12" t="s">
        <v>1373</v>
      </c>
      <c r="C12" t="s">
        <v>1380</v>
      </c>
      <c r="D12" t="s">
        <v>1375</v>
      </c>
      <c r="E12" s="1">
        <v>456.1</v>
      </c>
    </row>
    <row r="13" spans="1:6" x14ac:dyDescent="0.25">
      <c r="A13" s="7">
        <v>42005</v>
      </c>
      <c r="B13" t="s">
        <v>1373</v>
      </c>
      <c r="C13" t="s">
        <v>1381</v>
      </c>
      <c r="D13" t="s">
        <v>1382</v>
      </c>
      <c r="E13" s="1">
        <v>245000</v>
      </c>
    </row>
    <row r="14" spans="1:6" x14ac:dyDescent="0.25">
      <c r="A14" s="7">
        <v>42005</v>
      </c>
      <c r="B14" t="s">
        <v>1373</v>
      </c>
      <c r="C14" t="s">
        <v>1383</v>
      </c>
      <c r="D14" t="s">
        <v>1384</v>
      </c>
      <c r="E14" s="1">
        <v>2160</v>
      </c>
    </row>
    <row r="15" spans="1:6" x14ac:dyDescent="0.25">
      <c r="A15" s="7">
        <v>42005</v>
      </c>
      <c r="B15" t="s">
        <v>1373</v>
      </c>
      <c r="C15" t="s">
        <v>1385</v>
      </c>
      <c r="D15" t="s">
        <v>1386</v>
      </c>
      <c r="E15" s="1">
        <v>49650.25</v>
      </c>
    </row>
    <row r="16" spans="1:6" x14ac:dyDescent="0.25">
      <c r="A16" s="7">
        <v>42005</v>
      </c>
      <c r="B16" t="s">
        <v>1373</v>
      </c>
      <c r="C16" t="s">
        <v>1387</v>
      </c>
      <c r="D16" t="s">
        <v>1388</v>
      </c>
      <c r="E16" s="1">
        <v>36664.75</v>
      </c>
    </row>
    <row r="17" spans="1:5" x14ac:dyDescent="0.25">
      <c r="A17" s="7">
        <v>42005</v>
      </c>
      <c r="B17" t="s">
        <v>1373</v>
      </c>
      <c r="C17" t="s">
        <v>1389</v>
      </c>
      <c r="D17" t="s">
        <v>608</v>
      </c>
      <c r="E17" s="1">
        <v>1585.35</v>
      </c>
    </row>
    <row r="18" spans="1:5" x14ac:dyDescent="0.25">
      <c r="A18" s="7">
        <v>42005</v>
      </c>
      <c r="B18" t="s">
        <v>1373</v>
      </c>
      <c r="C18" t="s">
        <v>1390</v>
      </c>
      <c r="D18" t="s">
        <v>1391</v>
      </c>
      <c r="E18" s="1">
        <v>83.15</v>
      </c>
    </row>
    <row r="19" spans="1:5" x14ac:dyDescent="0.25">
      <c r="A19" s="7">
        <v>42005</v>
      </c>
      <c r="B19" t="s">
        <v>1373</v>
      </c>
      <c r="C19" t="s">
        <v>1392</v>
      </c>
      <c r="D19" t="s">
        <v>1393</v>
      </c>
      <c r="E19" s="1">
        <v>75243.75</v>
      </c>
    </row>
    <row r="20" spans="1:5" x14ac:dyDescent="0.25">
      <c r="A20" s="7">
        <v>42005</v>
      </c>
      <c r="B20" t="s">
        <v>1373</v>
      </c>
      <c r="C20" t="s">
        <v>1394</v>
      </c>
      <c r="D20" t="s">
        <v>1395</v>
      </c>
      <c r="E20" s="1">
        <v>1296</v>
      </c>
    </row>
    <row r="21" spans="1:5" x14ac:dyDescent="0.25">
      <c r="A21" s="7">
        <v>42005</v>
      </c>
      <c r="B21" t="s">
        <v>1373</v>
      </c>
      <c r="C21" t="s">
        <v>1396</v>
      </c>
      <c r="D21" t="s">
        <v>1397</v>
      </c>
      <c r="E21" s="1">
        <v>496403.25</v>
      </c>
    </row>
    <row r="22" spans="1:5" x14ac:dyDescent="0.25">
      <c r="A22" s="7">
        <v>42005</v>
      </c>
      <c r="B22" t="s">
        <v>1373</v>
      </c>
      <c r="C22" t="s">
        <v>1398</v>
      </c>
      <c r="D22" t="s">
        <v>1399</v>
      </c>
      <c r="E22" s="1">
        <v>245000</v>
      </c>
    </row>
    <row r="23" spans="1:5" x14ac:dyDescent="0.25">
      <c r="A23" s="7">
        <v>42005</v>
      </c>
      <c r="B23" t="s">
        <v>1373</v>
      </c>
      <c r="C23" t="s">
        <v>1400</v>
      </c>
      <c r="D23" t="s">
        <v>1401</v>
      </c>
      <c r="E23" s="1">
        <v>21787.4</v>
      </c>
    </row>
    <row r="24" spans="1:5" x14ac:dyDescent="0.25">
      <c r="A24" s="7">
        <v>42005</v>
      </c>
      <c r="B24" t="s">
        <v>1373</v>
      </c>
      <c r="C24" t="s">
        <v>1402</v>
      </c>
      <c r="D24" t="s">
        <v>1403</v>
      </c>
      <c r="E24" s="1">
        <v>2591</v>
      </c>
    </row>
    <row r="25" spans="1:5" x14ac:dyDescent="0.25">
      <c r="A25" s="7">
        <v>42005</v>
      </c>
      <c r="B25" t="s">
        <v>1373</v>
      </c>
      <c r="C25" t="s">
        <v>1404</v>
      </c>
      <c r="D25" t="s">
        <v>1405</v>
      </c>
      <c r="E25" s="1">
        <v>13370.4</v>
      </c>
    </row>
    <row r="26" spans="1:5" x14ac:dyDescent="0.25">
      <c r="A26" s="7">
        <v>42005</v>
      </c>
      <c r="B26" t="s">
        <v>1373</v>
      </c>
      <c r="C26" t="s">
        <v>1406</v>
      </c>
      <c r="D26" t="s">
        <v>1407</v>
      </c>
      <c r="E26" s="1">
        <v>74214</v>
      </c>
    </row>
    <row r="27" spans="1:5" x14ac:dyDescent="0.25">
      <c r="A27" s="7">
        <v>42005</v>
      </c>
      <c r="B27" t="s">
        <v>1373</v>
      </c>
      <c r="C27" t="s">
        <v>1408</v>
      </c>
      <c r="D27" t="s">
        <v>1409</v>
      </c>
      <c r="E27" s="1">
        <v>47520</v>
      </c>
    </row>
    <row r="28" spans="1:5" x14ac:dyDescent="0.25">
      <c r="A28" s="7">
        <v>42005</v>
      </c>
      <c r="B28" t="s">
        <v>1373</v>
      </c>
      <c r="C28" t="s">
        <v>1410</v>
      </c>
      <c r="D28" t="s">
        <v>1411</v>
      </c>
      <c r="E28" s="1">
        <v>173700</v>
      </c>
    </row>
    <row r="29" spans="1:5" x14ac:dyDescent="0.25">
      <c r="A29" s="7">
        <v>42005</v>
      </c>
      <c r="B29" t="s">
        <v>1373</v>
      </c>
      <c r="C29" t="s">
        <v>1412</v>
      </c>
      <c r="D29" t="s">
        <v>1413</v>
      </c>
      <c r="E29" s="1">
        <v>56996.55</v>
      </c>
    </row>
    <row r="30" spans="1:5" x14ac:dyDescent="0.25">
      <c r="A30" s="7">
        <v>42005</v>
      </c>
      <c r="B30" t="s">
        <v>1373</v>
      </c>
      <c r="C30" t="s">
        <v>1414</v>
      </c>
      <c r="D30" t="s">
        <v>1415</v>
      </c>
      <c r="E30" s="1">
        <v>256668</v>
      </c>
    </row>
    <row r="31" spans="1:5" x14ac:dyDescent="0.25">
      <c r="A31" s="7">
        <v>42005</v>
      </c>
      <c r="B31" t="s">
        <v>1373</v>
      </c>
      <c r="C31" t="s">
        <v>1416</v>
      </c>
      <c r="D31" t="s">
        <v>1417</v>
      </c>
      <c r="E31" s="1">
        <v>20000</v>
      </c>
    </row>
    <row r="32" spans="1:5" x14ac:dyDescent="0.25">
      <c r="A32" s="7">
        <v>42005</v>
      </c>
      <c r="B32" t="s">
        <v>690</v>
      </c>
      <c r="C32" t="s">
        <v>688</v>
      </c>
      <c r="D32" t="s">
        <v>1418</v>
      </c>
      <c r="E32" s="1">
        <v>111585.8</v>
      </c>
    </row>
    <row r="33" spans="1:5" x14ac:dyDescent="0.25">
      <c r="A33" s="7">
        <v>42009</v>
      </c>
      <c r="B33" t="s">
        <v>1373</v>
      </c>
      <c r="C33" t="s">
        <v>1419</v>
      </c>
      <c r="D33" t="s">
        <v>1420</v>
      </c>
      <c r="E33" s="1">
        <v>88714.95</v>
      </c>
    </row>
    <row r="34" spans="1:5" x14ac:dyDescent="0.25">
      <c r="A34" s="7">
        <v>42010</v>
      </c>
      <c r="B34" t="s">
        <v>1354</v>
      </c>
      <c r="C34" t="s">
        <v>1355</v>
      </c>
      <c r="D34" t="s">
        <v>1356</v>
      </c>
      <c r="E34" s="1">
        <v>653.54999999999995</v>
      </c>
    </row>
    <row r="35" spans="1:5" x14ac:dyDescent="0.25">
      <c r="A35" s="7">
        <v>42016</v>
      </c>
      <c r="B35" t="s">
        <v>1357</v>
      </c>
      <c r="C35" t="s">
        <v>1358</v>
      </c>
      <c r="D35" t="s">
        <v>1359</v>
      </c>
      <c r="E35" s="1">
        <v>3931.2</v>
      </c>
    </row>
    <row r="36" spans="1:5" x14ac:dyDescent="0.25">
      <c r="A36" s="7">
        <v>42024</v>
      </c>
      <c r="B36" t="s">
        <v>1421</v>
      </c>
      <c r="C36" t="s">
        <v>43</v>
      </c>
      <c r="D36" t="s">
        <v>1422</v>
      </c>
      <c r="E36" s="1">
        <v>9836.75</v>
      </c>
    </row>
    <row r="37" spans="1:5" x14ac:dyDescent="0.25">
      <c r="A37" s="7">
        <v>42034</v>
      </c>
      <c r="B37" t="s">
        <v>1421</v>
      </c>
      <c r="C37" t="s">
        <v>1423</v>
      </c>
      <c r="D37" t="s">
        <v>1424</v>
      </c>
      <c r="E37" s="1">
        <v>8048.55</v>
      </c>
    </row>
    <row r="38" spans="1:5" x14ac:dyDescent="0.25">
      <c r="A38" s="7">
        <v>42034</v>
      </c>
      <c r="B38" t="s">
        <v>1421</v>
      </c>
      <c r="C38" t="s">
        <v>35</v>
      </c>
      <c r="D38" t="s">
        <v>1425</v>
      </c>
      <c r="E38" s="1">
        <v>1156668.1000000001</v>
      </c>
    </row>
    <row r="39" spans="1:5" x14ac:dyDescent="0.25">
      <c r="A39" s="7">
        <v>42034</v>
      </c>
      <c r="B39" t="s">
        <v>1421</v>
      </c>
      <c r="C39" t="s">
        <v>39</v>
      </c>
      <c r="D39" t="s">
        <v>1426</v>
      </c>
      <c r="E39" s="1">
        <v>43574</v>
      </c>
    </row>
    <row r="40" spans="1:5" x14ac:dyDescent="0.25">
      <c r="A40" s="7">
        <v>42036</v>
      </c>
      <c r="B40" t="s">
        <v>1427</v>
      </c>
      <c r="C40" t="s">
        <v>37</v>
      </c>
      <c r="D40" t="s">
        <v>1428</v>
      </c>
      <c r="E40" s="1">
        <v>2527.1999999999998</v>
      </c>
    </row>
    <row r="41" spans="1:5" x14ac:dyDescent="0.25">
      <c r="A41" s="7">
        <v>42037</v>
      </c>
      <c r="B41" t="s">
        <v>1427</v>
      </c>
      <c r="C41" t="s">
        <v>1429</v>
      </c>
      <c r="D41" t="s">
        <v>1430</v>
      </c>
      <c r="E41" s="1">
        <v>1893.35</v>
      </c>
    </row>
    <row r="42" spans="1:5" x14ac:dyDescent="0.25">
      <c r="A42" s="7">
        <v>42037</v>
      </c>
      <c r="B42" t="s">
        <v>1427</v>
      </c>
      <c r="C42" t="s">
        <v>1431</v>
      </c>
      <c r="D42" t="s">
        <v>1432</v>
      </c>
      <c r="E42" s="1">
        <v>56996.55</v>
      </c>
    </row>
    <row r="43" spans="1:5" x14ac:dyDescent="0.25">
      <c r="A43" s="7">
        <v>42045</v>
      </c>
      <c r="B43" t="s">
        <v>1427</v>
      </c>
      <c r="C43" t="s">
        <v>41</v>
      </c>
      <c r="D43" t="s">
        <v>1433</v>
      </c>
      <c r="E43" s="1">
        <v>245000</v>
      </c>
    </row>
    <row r="44" spans="1:5" x14ac:dyDescent="0.25">
      <c r="A44" s="7">
        <v>42062</v>
      </c>
      <c r="B44" t="s">
        <v>577</v>
      </c>
      <c r="C44" t="s">
        <v>653</v>
      </c>
      <c r="D44" t="s">
        <v>1434</v>
      </c>
      <c r="E44" s="1">
        <v>22064.85</v>
      </c>
    </row>
    <row r="45" spans="1:5" x14ac:dyDescent="0.25">
      <c r="A45" s="7">
        <v>42063</v>
      </c>
      <c r="B45" t="s">
        <v>577</v>
      </c>
      <c r="C45" t="s">
        <v>651</v>
      </c>
      <c r="D45" t="s">
        <v>1435</v>
      </c>
      <c r="E45" s="1">
        <v>1296</v>
      </c>
    </row>
    <row r="46" spans="1:5" x14ac:dyDescent="0.25">
      <c r="A46" s="7">
        <v>42063</v>
      </c>
      <c r="B46" t="s">
        <v>577</v>
      </c>
      <c r="C46" t="s">
        <v>655</v>
      </c>
      <c r="D46" t="s">
        <v>1436</v>
      </c>
      <c r="E46" s="1">
        <v>2160.0500000000002</v>
      </c>
    </row>
    <row r="47" spans="1:5" x14ac:dyDescent="0.25">
      <c r="A47" s="7">
        <v>42065</v>
      </c>
      <c r="B47" t="s">
        <v>632</v>
      </c>
      <c r="C47" t="s">
        <v>641</v>
      </c>
      <c r="D47" t="s">
        <v>1437</v>
      </c>
      <c r="E47" s="1">
        <v>3150</v>
      </c>
    </row>
    <row r="48" spans="1:5" x14ac:dyDescent="0.25">
      <c r="A48" s="7">
        <v>42065</v>
      </c>
      <c r="B48" t="s">
        <v>632</v>
      </c>
      <c r="C48" t="s">
        <v>657</v>
      </c>
      <c r="D48" t="s">
        <v>1438</v>
      </c>
      <c r="E48" s="1">
        <v>245000</v>
      </c>
    </row>
    <row r="49" spans="1:5" x14ac:dyDescent="0.25">
      <c r="A49" s="7">
        <v>42065</v>
      </c>
      <c r="B49" t="s">
        <v>632</v>
      </c>
      <c r="C49" t="s">
        <v>710</v>
      </c>
      <c r="D49" t="s">
        <v>1439</v>
      </c>
      <c r="E49" s="1">
        <v>8844</v>
      </c>
    </row>
    <row r="50" spans="1:5" x14ac:dyDescent="0.25">
      <c r="A50" s="7">
        <v>42073</v>
      </c>
      <c r="B50" t="s">
        <v>632</v>
      </c>
      <c r="C50" t="s">
        <v>643</v>
      </c>
      <c r="D50" t="s">
        <v>1440</v>
      </c>
      <c r="E50" s="1">
        <v>250000</v>
      </c>
    </row>
    <row r="51" spans="1:5" x14ac:dyDescent="0.25">
      <c r="A51" s="7">
        <v>42089</v>
      </c>
      <c r="B51" t="s">
        <v>632</v>
      </c>
      <c r="C51" t="s">
        <v>661</v>
      </c>
      <c r="D51" t="s">
        <v>1441</v>
      </c>
      <c r="E51" s="1">
        <v>88714.9</v>
      </c>
    </row>
    <row r="52" spans="1:5" x14ac:dyDescent="0.25">
      <c r="A52" s="7">
        <v>42089</v>
      </c>
      <c r="B52" t="s">
        <v>642</v>
      </c>
      <c r="C52" t="s">
        <v>679</v>
      </c>
      <c r="D52" t="s">
        <v>1442</v>
      </c>
      <c r="E52" s="1">
        <v>9956</v>
      </c>
    </row>
    <row r="53" spans="1:5" x14ac:dyDescent="0.25">
      <c r="A53" s="7">
        <v>42094</v>
      </c>
      <c r="B53" t="s">
        <v>56</v>
      </c>
      <c r="C53" t="s">
        <v>1360</v>
      </c>
      <c r="D53" t="s">
        <v>1361</v>
      </c>
      <c r="E53" s="1">
        <v>5589</v>
      </c>
    </row>
    <row r="54" spans="1:5" x14ac:dyDescent="0.25">
      <c r="A54" s="7">
        <v>42094</v>
      </c>
      <c r="B54" t="s">
        <v>1443</v>
      </c>
      <c r="C54" t="s">
        <v>1444</v>
      </c>
      <c r="D54" t="s">
        <v>1445</v>
      </c>
      <c r="E54" s="1">
        <v>14648.8</v>
      </c>
    </row>
    <row r="55" spans="1:5" x14ac:dyDescent="0.25">
      <c r="A55" s="7">
        <v>42094</v>
      </c>
      <c r="B55" t="s">
        <v>642</v>
      </c>
      <c r="C55" t="s">
        <v>683</v>
      </c>
      <c r="D55" t="s">
        <v>1446</v>
      </c>
      <c r="E55" s="1">
        <v>245000</v>
      </c>
    </row>
    <row r="56" spans="1:5" x14ac:dyDescent="0.25">
      <c r="A56" s="7">
        <v>42095</v>
      </c>
      <c r="B56" t="s">
        <v>341</v>
      </c>
      <c r="C56" t="s">
        <v>1362</v>
      </c>
      <c r="D56" t="s">
        <v>1363</v>
      </c>
      <c r="E56" s="1">
        <v>832.6</v>
      </c>
    </row>
    <row r="57" spans="1:5" x14ac:dyDescent="0.25">
      <c r="A57" s="7">
        <v>42095</v>
      </c>
      <c r="B57" t="s">
        <v>645</v>
      </c>
      <c r="C57" t="s">
        <v>712</v>
      </c>
      <c r="D57" t="s">
        <v>1447</v>
      </c>
      <c r="E57" s="1">
        <v>56996.55</v>
      </c>
    </row>
    <row r="58" spans="1:5" x14ac:dyDescent="0.25">
      <c r="A58" s="7">
        <v>42095</v>
      </c>
      <c r="B58" t="s">
        <v>645</v>
      </c>
      <c r="C58" t="s">
        <v>677</v>
      </c>
      <c r="D58" t="s">
        <v>1448</v>
      </c>
      <c r="E58" s="1">
        <v>972</v>
      </c>
    </row>
    <row r="59" spans="1:5" x14ac:dyDescent="0.25">
      <c r="A59" s="7">
        <v>42096</v>
      </c>
      <c r="B59" t="s">
        <v>645</v>
      </c>
      <c r="C59" t="s">
        <v>699</v>
      </c>
      <c r="D59" t="s">
        <v>1449</v>
      </c>
      <c r="E59" s="1">
        <v>8272.7999999999993</v>
      </c>
    </row>
    <row r="60" spans="1:5" x14ac:dyDescent="0.25">
      <c r="A60" s="7">
        <v>42104</v>
      </c>
      <c r="B60" t="s">
        <v>74</v>
      </c>
      <c r="C60" t="s">
        <v>671</v>
      </c>
      <c r="D60" t="s">
        <v>1450</v>
      </c>
      <c r="E60" s="1">
        <v>790685.65</v>
      </c>
    </row>
    <row r="61" spans="1:5" x14ac:dyDescent="0.25">
      <c r="A61" s="7">
        <v>42107</v>
      </c>
      <c r="B61" t="s">
        <v>645</v>
      </c>
      <c r="C61" t="s">
        <v>718</v>
      </c>
      <c r="D61" t="s">
        <v>1451</v>
      </c>
      <c r="E61" s="1">
        <v>1242.1500000000001</v>
      </c>
    </row>
    <row r="62" spans="1:5" x14ac:dyDescent="0.25">
      <c r="A62" s="7">
        <v>42117</v>
      </c>
      <c r="B62" t="s">
        <v>74</v>
      </c>
      <c r="C62" t="s">
        <v>708</v>
      </c>
      <c r="D62" t="s">
        <v>1452</v>
      </c>
      <c r="E62" s="1">
        <v>906320.05</v>
      </c>
    </row>
    <row r="63" spans="1:5" x14ac:dyDescent="0.25">
      <c r="A63" s="7">
        <v>42121</v>
      </c>
      <c r="B63" t="s">
        <v>74</v>
      </c>
      <c r="C63" t="s">
        <v>714</v>
      </c>
      <c r="D63" t="s">
        <v>1453</v>
      </c>
      <c r="E63" s="1">
        <v>11632.85</v>
      </c>
    </row>
    <row r="64" spans="1:5" x14ac:dyDescent="0.25">
      <c r="A64" s="7">
        <v>42123</v>
      </c>
      <c r="B64" t="s">
        <v>74</v>
      </c>
      <c r="C64" t="s">
        <v>716</v>
      </c>
      <c r="D64" t="s">
        <v>1454</v>
      </c>
      <c r="E64" s="1">
        <v>7500</v>
      </c>
    </row>
    <row r="65" spans="1:5" x14ac:dyDescent="0.25">
      <c r="A65" s="7">
        <v>42124</v>
      </c>
      <c r="B65" t="s">
        <v>74</v>
      </c>
      <c r="C65" t="s">
        <v>667</v>
      </c>
      <c r="D65" t="s">
        <v>1455</v>
      </c>
      <c r="E65" s="1">
        <v>1296</v>
      </c>
    </row>
    <row r="66" spans="1:5" x14ac:dyDescent="0.25">
      <c r="A66" s="7">
        <v>42124</v>
      </c>
      <c r="B66" t="s">
        <v>74</v>
      </c>
      <c r="C66" t="s">
        <v>669</v>
      </c>
      <c r="D66" t="s">
        <v>1456</v>
      </c>
      <c r="E66" s="1">
        <v>43574</v>
      </c>
    </row>
    <row r="67" spans="1:5" x14ac:dyDescent="0.25">
      <c r="A67" s="7">
        <v>42124</v>
      </c>
      <c r="B67" t="s">
        <v>74</v>
      </c>
      <c r="C67" t="s">
        <v>663</v>
      </c>
      <c r="D67" t="s">
        <v>1457</v>
      </c>
      <c r="E67" s="1">
        <v>2160</v>
      </c>
    </row>
    <row r="68" spans="1:5" x14ac:dyDescent="0.25">
      <c r="A68" s="7">
        <v>42136</v>
      </c>
      <c r="B68" t="s">
        <v>85</v>
      </c>
      <c r="C68" t="s">
        <v>697</v>
      </c>
      <c r="D68" t="s">
        <v>1458</v>
      </c>
      <c r="E68" s="1">
        <v>254584</v>
      </c>
    </row>
    <row r="69" spans="1:5" x14ac:dyDescent="0.25">
      <c r="A69" s="7">
        <v>42144</v>
      </c>
      <c r="B69" t="s">
        <v>1459</v>
      </c>
      <c r="C69" t="s">
        <v>452</v>
      </c>
      <c r="D69" t="s">
        <v>1460</v>
      </c>
      <c r="E69" s="1">
        <v>150</v>
      </c>
    </row>
    <row r="70" spans="1:5" x14ac:dyDescent="0.25">
      <c r="A70" s="7">
        <v>42146</v>
      </c>
      <c r="B70" t="s">
        <v>1459</v>
      </c>
      <c r="C70" t="s">
        <v>372</v>
      </c>
      <c r="D70" t="s">
        <v>1461</v>
      </c>
      <c r="E70" s="1">
        <v>4946.3999999999996</v>
      </c>
    </row>
    <row r="71" spans="1:5" x14ac:dyDescent="0.25">
      <c r="A71" s="7">
        <v>42150</v>
      </c>
      <c r="B71" t="s">
        <v>85</v>
      </c>
      <c r="C71" t="s">
        <v>646</v>
      </c>
      <c r="D71" t="s">
        <v>1462</v>
      </c>
      <c r="E71" s="1">
        <v>88714.9</v>
      </c>
    </row>
    <row r="72" spans="1:5" x14ac:dyDescent="0.25">
      <c r="A72" s="7">
        <v>42151</v>
      </c>
      <c r="B72" t="s">
        <v>812</v>
      </c>
      <c r="C72" t="s">
        <v>1463</v>
      </c>
      <c r="D72" t="s">
        <v>1464</v>
      </c>
      <c r="E72" s="1">
        <v>804779.4</v>
      </c>
    </row>
    <row r="73" spans="1:5" x14ac:dyDescent="0.25">
      <c r="A73" s="7">
        <v>42153</v>
      </c>
      <c r="B73" t="s">
        <v>1459</v>
      </c>
      <c r="C73" t="s">
        <v>450</v>
      </c>
      <c r="D73" t="s">
        <v>1465</v>
      </c>
      <c r="E73" s="1">
        <v>100000</v>
      </c>
    </row>
    <row r="74" spans="1:5" x14ac:dyDescent="0.25">
      <c r="A74" s="7">
        <v>42157</v>
      </c>
      <c r="B74" t="s">
        <v>1466</v>
      </c>
      <c r="C74" t="s">
        <v>447</v>
      </c>
      <c r="D74" t="s">
        <v>1467</v>
      </c>
      <c r="E74" s="1">
        <v>1166.4000000000001</v>
      </c>
    </row>
    <row r="75" spans="1:5" x14ac:dyDescent="0.25">
      <c r="A75" s="7">
        <v>42157</v>
      </c>
      <c r="B75" t="s">
        <v>1466</v>
      </c>
      <c r="C75" t="s">
        <v>453</v>
      </c>
      <c r="D75" t="s">
        <v>1468</v>
      </c>
      <c r="E75" s="1">
        <v>9000</v>
      </c>
    </row>
    <row r="76" spans="1:5" x14ac:dyDescent="0.25">
      <c r="A76" s="7">
        <v>42157</v>
      </c>
      <c r="B76" t="s">
        <v>1466</v>
      </c>
      <c r="C76" t="s">
        <v>456</v>
      </c>
      <c r="D76" t="s">
        <v>1469</v>
      </c>
      <c r="E76" s="1">
        <v>85.2</v>
      </c>
    </row>
    <row r="77" spans="1:5" x14ac:dyDescent="0.25">
      <c r="A77" s="7">
        <v>42157</v>
      </c>
      <c r="B77" t="s">
        <v>286</v>
      </c>
      <c r="C77" t="s">
        <v>458</v>
      </c>
      <c r="D77" t="s">
        <v>1470</v>
      </c>
      <c r="E77" s="1">
        <v>56996.55</v>
      </c>
    </row>
    <row r="78" spans="1:5" x14ac:dyDescent="0.25">
      <c r="A78" s="7">
        <v>42166</v>
      </c>
      <c r="B78" t="s">
        <v>1466</v>
      </c>
      <c r="C78" t="s">
        <v>441</v>
      </c>
      <c r="D78" t="s">
        <v>1471</v>
      </c>
      <c r="E78" s="1">
        <v>245000</v>
      </c>
    </row>
    <row r="79" spans="1:5" x14ac:dyDescent="0.25">
      <c r="A79" s="7">
        <v>42174</v>
      </c>
      <c r="B79" t="s">
        <v>1466</v>
      </c>
      <c r="C79" t="s">
        <v>427</v>
      </c>
      <c r="D79" t="s">
        <v>1472</v>
      </c>
      <c r="E79" s="1">
        <v>2148.1</v>
      </c>
    </row>
    <row r="80" spans="1:5" x14ac:dyDescent="0.25">
      <c r="A80" s="7">
        <v>42179</v>
      </c>
      <c r="B80" t="s">
        <v>858</v>
      </c>
      <c r="C80" t="s">
        <v>1473</v>
      </c>
      <c r="D80" t="s">
        <v>1474</v>
      </c>
      <c r="E80" s="1">
        <v>22024.45</v>
      </c>
    </row>
    <row r="81" spans="1:5" x14ac:dyDescent="0.25">
      <c r="A81" s="7">
        <v>42179</v>
      </c>
      <c r="B81" t="s">
        <v>858</v>
      </c>
      <c r="C81" t="s">
        <v>1475</v>
      </c>
      <c r="D81" t="s">
        <v>1476</v>
      </c>
      <c r="E81" s="1">
        <v>1690.2</v>
      </c>
    </row>
    <row r="82" spans="1:5" x14ac:dyDescent="0.25">
      <c r="A82" s="7">
        <v>42179</v>
      </c>
      <c r="B82" t="s">
        <v>858</v>
      </c>
      <c r="C82" t="s">
        <v>1477</v>
      </c>
      <c r="D82" t="s">
        <v>1478</v>
      </c>
      <c r="E82" s="1">
        <v>88839.05</v>
      </c>
    </row>
    <row r="83" spans="1:5" x14ac:dyDescent="0.25">
      <c r="A83" s="7">
        <v>42181</v>
      </c>
      <c r="B83" t="s">
        <v>1364</v>
      </c>
      <c r="C83" t="s">
        <v>847</v>
      </c>
      <c r="D83" t="s">
        <v>1365</v>
      </c>
      <c r="E83" s="1">
        <v>4082.4</v>
      </c>
    </row>
    <row r="84" spans="1:5" x14ac:dyDescent="0.25">
      <c r="A84" s="7">
        <v>42181</v>
      </c>
      <c r="B84" t="s">
        <v>1479</v>
      </c>
      <c r="C84" t="s">
        <v>1480</v>
      </c>
      <c r="D84" t="s">
        <v>1481</v>
      </c>
      <c r="E84" s="1">
        <v>3400</v>
      </c>
    </row>
    <row r="85" spans="1:5" x14ac:dyDescent="0.25">
      <c r="A85" s="7">
        <v>42182</v>
      </c>
      <c r="B85" t="s">
        <v>250</v>
      </c>
      <c r="C85" t="s">
        <v>1482</v>
      </c>
      <c r="D85" t="s">
        <v>1483</v>
      </c>
      <c r="E85" s="1">
        <v>702.6</v>
      </c>
    </row>
    <row r="86" spans="1:5" x14ac:dyDescent="0.25">
      <c r="A86" s="7">
        <v>42184</v>
      </c>
      <c r="B86" t="s">
        <v>858</v>
      </c>
      <c r="C86" t="s">
        <v>1484</v>
      </c>
      <c r="D86" t="s">
        <v>1485</v>
      </c>
      <c r="E86" s="1">
        <v>47800</v>
      </c>
    </row>
    <row r="87" spans="1:5" x14ac:dyDescent="0.25">
      <c r="A87" s="7">
        <v>42185</v>
      </c>
      <c r="B87" t="s">
        <v>1486</v>
      </c>
      <c r="C87" t="s">
        <v>1487</v>
      </c>
      <c r="D87" t="s">
        <v>1488</v>
      </c>
      <c r="E87" s="1">
        <v>26973.65</v>
      </c>
    </row>
    <row r="88" spans="1:5" x14ac:dyDescent="0.25">
      <c r="A88" s="7">
        <v>42185</v>
      </c>
      <c r="B88" t="s">
        <v>858</v>
      </c>
      <c r="C88" t="s">
        <v>1489</v>
      </c>
      <c r="D88" t="s">
        <v>1490</v>
      </c>
      <c r="E88" s="1">
        <v>1296</v>
      </c>
    </row>
    <row r="89" spans="1:5" x14ac:dyDescent="0.25">
      <c r="A89" s="7">
        <v>42185</v>
      </c>
      <c r="B89" t="s">
        <v>858</v>
      </c>
      <c r="C89" t="s">
        <v>253</v>
      </c>
      <c r="D89" t="s">
        <v>1491</v>
      </c>
      <c r="E89" s="1">
        <v>22064.9</v>
      </c>
    </row>
    <row r="90" spans="1:5" x14ac:dyDescent="0.25">
      <c r="A90" s="7">
        <v>42185</v>
      </c>
      <c r="B90" t="s">
        <v>858</v>
      </c>
      <c r="C90" t="s">
        <v>1492</v>
      </c>
      <c r="D90" t="s">
        <v>1493</v>
      </c>
      <c r="E90" s="1">
        <v>2160</v>
      </c>
    </row>
    <row r="91" spans="1:5" x14ac:dyDescent="0.25">
      <c r="A91" s="7">
        <v>42185</v>
      </c>
      <c r="B91" t="s">
        <v>858</v>
      </c>
      <c r="C91" t="s">
        <v>1494</v>
      </c>
      <c r="D91" t="s">
        <v>1495</v>
      </c>
      <c r="E91" s="1">
        <v>669730.75</v>
      </c>
    </row>
    <row r="92" spans="1:5" x14ac:dyDescent="0.25">
      <c r="A92" s="7">
        <v>42185</v>
      </c>
      <c r="B92" t="s">
        <v>1496</v>
      </c>
      <c r="C92" t="s">
        <v>1497</v>
      </c>
      <c r="D92" t="s">
        <v>1498</v>
      </c>
      <c r="E92" s="1">
        <v>20527.7</v>
      </c>
    </row>
    <row r="93" spans="1:5" x14ac:dyDescent="0.25">
      <c r="A93" s="7">
        <v>42185</v>
      </c>
      <c r="B93" t="s">
        <v>1499</v>
      </c>
      <c r="C93" t="s">
        <v>1500</v>
      </c>
      <c r="D93" t="s">
        <v>1501</v>
      </c>
      <c r="E93" s="1">
        <v>54467.55</v>
      </c>
    </row>
    <row r="94" spans="1:5" x14ac:dyDescent="0.25">
      <c r="A94" s="7">
        <v>42187</v>
      </c>
      <c r="B94" t="s">
        <v>397</v>
      </c>
      <c r="C94" t="s">
        <v>1502</v>
      </c>
      <c r="D94" t="s">
        <v>1503</v>
      </c>
      <c r="E94" s="1">
        <v>14200</v>
      </c>
    </row>
    <row r="95" spans="1:5" x14ac:dyDescent="0.25">
      <c r="A95" s="7">
        <v>42192</v>
      </c>
      <c r="B95" t="s">
        <v>1504</v>
      </c>
      <c r="C95" t="s">
        <v>800</v>
      </c>
      <c r="D95" t="s">
        <v>1505</v>
      </c>
      <c r="E95" s="1">
        <v>56996.55</v>
      </c>
    </row>
    <row r="96" spans="1:5" x14ac:dyDescent="0.25">
      <c r="A96" s="7">
        <v>42193</v>
      </c>
      <c r="B96" t="s">
        <v>207</v>
      </c>
      <c r="C96" t="s">
        <v>841</v>
      </c>
      <c r="D96" t="s">
        <v>1366</v>
      </c>
      <c r="E96" s="1">
        <v>5913</v>
      </c>
    </row>
    <row r="97" spans="1:6" x14ac:dyDescent="0.25">
      <c r="A97" s="7">
        <v>42193</v>
      </c>
      <c r="B97" t="s">
        <v>207</v>
      </c>
      <c r="C97" t="s">
        <v>832</v>
      </c>
      <c r="D97" t="s">
        <v>1367</v>
      </c>
      <c r="E97" s="1">
        <v>741.95</v>
      </c>
    </row>
    <row r="98" spans="1:6" x14ac:dyDescent="0.25">
      <c r="A98" s="7">
        <v>42199</v>
      </c>
      <c r="B98" t="s">
        <v>397</v>
      </c>
      <c r="C98" t="s">
        <v>1506</v>
      </c>
      <c r="D98" t="s">
        <v>1507</v>
      </c>
      <c r="E98" s="1">
        <v>29305.95</v>
      </c>
    </row>
    <row r="99" spans="1:6" x14ac:dyDescent="0.25">
      <c r="A99" s="7">
        <v>42202</v>
      </c>
      <c r="B99" t="s">
        <v>397</v>
      </c>
      <c r="C99" t="s">
        <v>1508</v>
      </c>
      <c r="D99" t="s">
        <v>1509</v>
      </c>
      <c r="E99" s="1">
        <v>173279.05</v>
      </c>
    </row>
    <row r="100" spans="1:6" x14ac:dyDescent="0.25">
      <c r="A100" s="7">
        <v>42202</v>
      </c>
      <c r="B100" t="s">
        <v>139</v>
      </c>
      <c r="C100" t="s">
        <v>1121</v>
      </c>
      <c r="D100" t="s">
        <v>1510</v>
      </c>
      <c r="E100" s="1">
        <v>300000</v>
      </c>
    </row>
    <row r="101" spans="1:6" x14ac:dyDescent="0.25">
      <c r="A101" s="7">
        <v>42206</v>
      </c>
      <c r="B101" t="s">
        <v>468</v>
      </c>
      <c r="C101" t="s">
        <v>1511</v>
      </c>
      <c r="D101" t="s">
        <v>1512</v>
      </c>
      <c r="E101" s="1">
        <v>0</v>
      </c>
      <c r="F101">
        <v>3983.04</v>
      </c>
    </row>
    <row r="102" spans="1:6" x14ac:dyDescent="0.25">
      <c r="A102" s="7">
        <v>42212</v>
      </c>
      <c r="B102" t="s">
        <v>433</v>
      </c>
      <c r="C102" t="s">
        <v>1513</v>
      </c>
      <c r="D102" t="s">
        <v>1514</v>
      </c>
      <c r="E102" s="1">
        <v>388401.1</v>
      </c>
    </row>
    <row r="103" spans="1:6" x14ac:dyDescent="0.25">
      <c r="A103" s="7">
        <v>42212</v>
      </c>
      <c r="B103" t="s">
        <v>433</v>
      </c>
      <c r="C103" t="s">
        <v>1515</v>
      </c>
      <c r="D103" t="s">
        <v>1516</v>
      </c>
      <c r="E103" s="1">
        <v>7045.5</v>
      </c>
    </row>
    <row r="104" spans="1:6" x14ac:dyDescent="0.25">
      <c r="A104" s="7">
        <v>42213</v>
      </c>
      <c r="B104" t="s">
        <v>433</v>
      </c>
      <c r="C104" t="s">
        <v>1517</v>
      </c>
      <c r="D104" t="s">
        <v>1518</v>
      </c>
      <c r="E104" s="1">
        <v>8860</v>
      </c>
    </row>
    <row r="105" spans="1:6" x14ac:dyDescent="0.25">
      <c r="A105" s="7">
        <v>42214</v>
      </c>
      <c r="B105" t="s">
        <v>397</v>
      </c>
      <c r="C105" t="s">
        <v>1519</v>
      </c>
      <c r="D105" t="s">
        <v>1520</v>
      </c>
      <c r="E105" s="1">
        <v>88714.9</v>
      </c>
    </row>
    <row r="106" spans="1:6" x14ac:dyDescent="0.25">
      <c r="A106" s="7">
        <v>42216</v>
      </c>
      <c r="B106" t="s">
        <v>433</v>
      </c>
      <c r="C106" t="s">
        <v>271</v>
      </c>
      <c r="D106" t="s">
        <v>1521</v>
      </c>
      <c r="E106" s="1">
        <v>972</v>
      </c>
    </row>
    <row r="107" spans="1:6" x14ac:dyDescent="0.25">
      <c r="A107" s="7">
        <v>42217</v>
      </c>
      <c r="B107" t="s">
        <v>357</v>
      </c>
      <c r="C107" t="s">
        <v>1522</v>
      </c>
      <c r="D107" t="s">
        <v>1523</v>
      </c>
      <c r="E107" s="1">
        <v>46400</v>
      </c>
    </row>
    <row r="108" spans="1:6" x14ac:dyDescent="0.25">
      <c r="A108" s="7">
        <v>42219</v>
      </c>
      <c r="B108" t="s">
        <v>357</v>
      </c>
      <c r="C108" t="s">
        <v>1524</v>
      </c>
      <c r="D108" t="s">
        <v>1525</v>
      </c>
      <c r="E108" s="1">
        <v>16800</v>
      </c>
    </row>
    <row r="109" spans="1:6" x14ac:dyDescent="0.25">
      <c r="A109" s="7">
        <v>42220</v>
      </c>
      <c r="B109" t="s">
        <v>357</v>
      </c>
      <c r="C109" t="s">
        <v>1526</v>
      </c>
      <c r="D109" t="s">
        <v>1527</v>
      </c>
      <c r="E109" s="1">
        <v>1131</v>
      </c>
    </row>
    <row r="110" spans="1:6" x14ac:dyDescent="0.25">
      <c r="A110" s="7">
        <v>42237</v>
      </c>
      <c r="B110" t="s">
        <v>357</v>
      </c>
      <c r="C110" t="s">
        <v>1528</v>
      </c>
      <c r="D110" t="s">
        <v>1529</v>
      </c>
      <c r="E110" s="1">
        <v>6355.8</v>
      </c>
    </row>
    <row r="111" spans="1:6" x14ac:dyDescent="0.25">
      <c r="A111" s="7">
        <v>42241</v>
      </c>
      <c r="B111" t="s">
        <v>1530</v>
      </c>
      <c r="C111" t="s">
        <v>1531</v>
      </c>
      <c r="D111" t="s">
        <v>1532</v>
      </c>
      <c r="E111" s="1">
        <v>52.95</v>
      </c>
    </row>
    <row r="112" spans="1:6" x14ac:dyDescent="0.25">
      <c r="A112" s="7">
        <v>42242</v>
      </c>
      <c r="B112" t="s">
        <v>1533</v>
      </c>
      <c r="C112" t="s">
        <v>1534</v>
      </c>
      <c r="D112" t="s">
        <v>1535</v>
      </c>
      <c r="E112" s="1">
        <v>35000</v>
      </c>
    </row>
    <row r="113" spans="1:6" x14ac:dyDescent="0.25">
      <c r="A113" s="7">
        <v>42244</v>
      </c>
      <c r="B113" t="s">
        <v>1533</v>
      </c>
      <c r="C113" t="s">
        <v>1536</v>
      </c>
      <c r="D113" t="s">
        <v>1537</v>
      </c>
      <c r="E113" s="1">
        <v>88714.85</v>
      </c>
    </row>
    <row r="114" spans="1:6" x14ac:dyDescent="0.25">
      <c r="A114" s="7">
        <v>42244</v>
      </c>
      <c r="B114" t="s">
        <v>1533</v>
      </c>
      <c r="C114" t="s">
        <v>1538</v>
      </c>
      <c r="D114" t="s">
        <v>1539</v>
      </c>
      <c r="E114" s="1">
        <v>304797.55</v>
      </c>
    </row>
    <row r="115" spans="1:6" x14ac:dyDescent="0.25">
      <c r="A115" s="7">
        <v>42247</v>
      </c>
      <c r="B115" t="s">
        <v>1533</v>
      </c>
      <c r="C115" t="s">
        <v>1540</v>
      </c>
      <c r="D115" t="s">
        <v>1541</v>
      </c>
      <c r="E115" s="1">
        <v>2160</v>
      </c>
    </row>
    <row r="116" spans="1:6" x14ac:dyDescent="0.25">
      <c r="A116" s="7">
        <v>42247</v>
      </c>
      <c r="B116" t="s">
        <v>1533</v>
      </c>
      <c r="C116" t="s">
        <v>1542</v>
      </c>
      <c r="D116" t="s">
        <v>1543</v>
      </c>
      <c r="E116" s="1">
        <v>18954</v>
      </c>
    </row>
    <row r="117" spans="1:6" x14ac:dyDescent="0.25">
      <c r="A117" s="7">
        <v>42248</v>
      </c>
      <c r="B117" t="s">
        <v>1544</v>
      </c>
      <c r="C117" t="s">
        <v>1545</v>
      </c>
      <c r="D117" t="s">
        <v>1546</v>
      </c>
      <c r="E117" s="1">
        <v>56996.55</v>
      </c>
    </row>
    <row r="118" spans="1:6" x14ac:dyDescent="0.25">
      <c r="A118" s="7">
        <v>42254</v>
      </c>
      <c r="B118" t="s">
        <v>1547</v>
      </c>
      <c r="C118" t="s">
        <v>1548</v>
      </c>
      <c r="D118" t="s">
        <v>1549</v>
      </c>
      <c r="E118" s="1">
        <v>37968.449999999997</v>
      </c>
    </row>
    <row r="119" spans="1:6" x14ac:dyDescent="0.25">
      <c r="A119" s="7">
        <v>42261</v>
      </c>
      <c r="B119" t="s">
        <v>148</v>
      </c>
      <c r="C119" t="s">
        <v>1069</v>
      </c>
      <c r="D119" t="s">
        <v>1550</v>
      </c>
      <c r="E119" s="1">
        <v>186785.35</v>
      </c>
    </row>
    <row r="120" spans="1:6" x14ac:dyDescent="0.25">
      <c r="A120" s="7">
        <v>42262</v>
      </c>
      <c r="B120" t="s">
        <v>1544</v>
      </c>
      <c r="C120" t="s">
        <v>1551</v>
      </c>
      <c r="D120" t="s">
        <v>1552</v>
      </c>
      <c r="E120" s="1">
        <v>35000</v>
      </c>
    </row>
    <row r="121" spans="1:6" x14ac:dyDescent="0.25">
      <c r="A121" s="7">
        <v>42265</v>
      </c>
      <c r="B121" t="s">
        <v>1547</v>
      </c>
      <c r="C121" t="s">
        <v>1553</v>
      </c>
      <c r="D121" t="s">
        <v>1554</v>
      </c>
      <c r="E121" s="1">
        <v>923.4</v>
      </c>
    </row>
    <row r="122" spans="1:6" x14ac:dyDescent="0.25">
      <c r="A122" s="7">
        <v>42268</v>
      </c>
      <c r="B122" t="s">
        <v>1544</v>
      </c>
      <c r="C122" t="s">
        <v>1555</v>
      </c>
      <c r="D122" t="s">
        <v>1556</v>
      </c>
      <c r="E122" s="1">
        <v>133857.79999999999</v>
      </c>
    </row>
    <row r="123" spans="1:6" x14ac:dyDescent="0.25">
      <c r="A123" s="7">
        <v>42268</v>
      </c>
      <c r="B123" t="s">
        <v>1544</v>
      </c>
      <c r="C123" t="s">
        <v>1557</v>
      </c>
      <c r="D123" t="s">
        <v>1558</v>
      </c>
      <c r="E123" s="1">
        <v>33579</v>
      </c>
    </row>
    <row r="124" spans="1:6" x14ac:dyDescent="0.25">
      <c r="A124" s="7">
        <v>42269</v>
      </c>
      <c r="B124" t="s">
        <v>1559</v>
      </c>
      <c r="C124" t="s">
        <v>1560</v>
      </c>
      <c r="D124" t="s">
        <v>1561</v>
      </c>
      <c r="E124" s="1">
        <v>0</v>
      </c>
      <c r="F124">
        <v>15</v>
      </c>
    </row>
    <row r="125" spans="1:6" x14ac:dyDescent="0.25">
      <c r="A125" s="7">
        <v>42270</v>
      </c>
      <c r="B125" t="s">
        <v>1544</v>
      </c>
      <c r="C125" t="s">
        <v>1562</v>
      </c>
      <c r="D125" t="s">
        <v>1563</v>
      </c>
      <c r="E125" s="1">
        <v>22023.35</v>
      </c>
    </row>
    <row r="126" spans="1:6" x14ac:dyDescent="0.25">
      <c r="A126" s="7">
        <v>42272</v>
      </c>
      <c r="B126" t="s">
        <v>1544</v>
      </c>
      <c r="C126" t="s">
        <v>1564</v>
      </c>
      <c r="D126" t="s">
        <v>1565</v>
      </c>
      <c r="E126" s="1">
        <v>74220.75</v>
      </c>
    </row>
    <row r="127" spans="1:6" x14ac:dyDescent="0.25">
      <c r="A127" s="7">
        <v>42272</v>
      </c>
      <c r="B127" t="s">
        <v>1566</v>
      </c>
      <c r="C127" t="s">
        <v>1567</v>
      </c>
      <c r="D127" t="s">
        <v>1568</v>
      </c>
      <c r="E127" s="1">
        <v>252235</v>
      </c>
    </row>
    <row r="128" spans="1:6" x14ac:dyDescent="0.25">
      <c r="A128" s="7">
        <v>42276</v>
      </c>
      <c r="B128" t="s">
        <v>1547</v>
      </c>
      <c r="C128" t="s">
        <v>1569</v>
      </c>
      <c r="D128" t="s">
        <v>1570</v>
      </c>
      <c r="E128" s="1">
        <v>2214</v>
      </c>
    </row>
    <row r="129" spans="1:5" x14ac:dyDescent="0.25">
      <c r="A129" s="7">
        <v>42277</v>
      </c>
      <c r="B129" t="s">
        <v>1150</v>
      </c>
      <c r="C129" t="s">
        <v>1571</v>
      </c>
      <c r="D129" t="s">
        <v>1572</v>
      </c>
      <c r="E129" s="1">
        <v>21778.15</v>
      </c>
    </row>
    <row r="130" spans="1:5" x14ac:dyDescent="0.25">
      <c r="A130" s="7">
        <v>42277</v>
      </c>
      <c r="B130" t="s">
        <v>1150</v>
      </c>
      <c r="C130" t="s">
        <v>1571</v>
      </c>
      <c r="D130" t="s">
        <v>1573</v>
      </c>
      <c r="E130" s="1">
        <v>100</v>
      </c>
    </row>
    <row r="131" spans="1:5" x14ac:dyDescent="0.25">
      <c r="A131" s="7">
        <v>42277</v>
      </c>
      <c r="B131" t="s">
        <v>1042</v>
      </c>
      <c r="C131" t="s">
        <v>963</v>
      </c>
      <c r="D131" t="s">
        <v>1574</v>
      </c>
      <c r="E131" s="1">
        <v>5543.7</v>
      </c>
    </row>
    <row r="132" spans="1:5" x14ac:dyDescent="0.25">
      <c r="A132" s="7">
        <v>42277</v>
      </c>
      <c r="B132" t="s">
        <v>148</v>
      </c>
      <c r="C132" t="s">
        <v>997</v>
      </c>
      <c r="D132" t="s">
        <v>1575</v>
      </c>
      <c r="E132" s="1">
        <v>1435.3</v>
      </c>
    </row>
    <row r="133" spans="1:5" x14ac:dyDescent="0.25">
      <c r="A133" s="7">
        <v>42278</v>
      </c>
      <c r="B133" t="s">
        <v>210</v>
      </c>
      <c r="C133" t="s">
        <v>1576</v>
      </c>
      <c r="D133" t="s">
        <v>1577</v>
      </c>
      <c r="E133" s="1">
        <v>55700</v>
      </c>
    </row>
    <row r="134" spans="1:5" x14ac:dyDescent="0.25">
      <c r="A134" s="7">
        <v>42279</v>
      </c>
      <c r="B134" t="s">
        <v>210</v>
      </c>
      <c r="C134" t="s">
        <v>1578</v>
      </c>
      <c r="D134" t="s">
        <v>1579</v>
      </c>
      <c r="E134" s="1">
        <v>56996.55</v>
      </c>
    </row>
    <row r="135" spans="1:5" x14ac:dyDescent="0.25">
      <c r="A135" s="7">
        <v>42282</v>
      </c>
      <c r="B135" t="s">
        <v>210</v>
      </c>
      <c r="C135" t="s">
        <v>1580</v>
      </c>
      <c r="D135" t="s">
        <v>1581</v>
      </c>
      <c r="E135" s="1">
        <v>12000</v>
      </c>
    </row>
    <row r="136" spans="1:5" x14ac:dyDescent="0.25">
      <c r="A136" s="7">
        <v>42283</v>
      </c>
      <c r="B136" t="s">
        <v>210</v>
      </c>
      <c r="C136" t="s">
        <v>1582</v>
      </c>
      <c r="D136" t="s">
        <v>1583</v>
      </c>
      <c r="E136" s="1">
        <v>100000</v>
      </c>
    </row>
    <row r="137" spans="1:5" x14ac:dyDescent="0.25">
      <c r="A137" s="7">
        <v>42284</v>
      </c>
      <c r="B137" t="s">
        <v>210</v>
      </c>
      <c r="C137" t="s">
        <v>1584</v>
      </c>
      <c r="D137" t="s">
        <v>1585</v>
      </c>
      <c r="E137" s="1">
        <v>50000</v>
      </c>
    </row>
    <row r="138" spans="1:5" x14ac:dyDescent="0.25">
      <c r="A138" s="7">
        <v>42293</v>
      </c>
      <c r="B138" t="s">
        <v>177</v>
      </c>
      <c r="C138" t="s">
        <v>1053</v>
      </c>
      <c r="D138" t="s">
        <v>1586</v>
      </c>
      <c r="E138" s="1">
        <v>14712.9</v>
      </c>
    </row>
    <row r="139" spans="1:5" x14ac:dyDescent="0.25">
      <c r="A139" s="7">
        <v>42298</v>
      </c>
      <c r="B139" t="s">
        <v>177</v>
      </c>
      <c r="C139" t="s">
        <v>1056</v>
      </c>
      <c r="D139" t="s">
        <v>1587</v>
      </c>
      <c r="E139" s="1">
        <v>169154.95</v>
      </c>
    </row>
    <row r="140" spans="1:5" x14ac:dyDescent="0.25">
      <c r="A140" s="7">
        <v>42299</v>
      </c>
      <c r="B140" t="s">
        <v>177</v>
      </c>
      <c r="C140" t="s">
        <v>1062</v>
      </c>
      <c r="D140" t="s">
        <v>1588</v>
      </c>
      <c r="E140" s="1">
        <v>56983.25</v>
      </c>
    </row>
    <row r="141" spans="1:5" x14ac:dyDescent="0.25">
      <c r="A141" s="7">
        <v>42300</v>
      </c>
      <c r="B141" t="s">
        <v>482</v>
      </c>
      <c r="C141" t="s">
        <v>1368</v>
      </c>
      <c r="D141" t="s">
        <v>1369</v>
      </c>
      <c r="E141" s="1">
        <v>5745.6</v>
      </c>
    </row>
    <row r="142" spans="1:5" x14ac:dyDescent="0.25">
      <c r="A142" s="7">
        <v>42303</v>
      </c>
      <c r="B142" t="s">
        <v>177</v>
      </c>
      <c r="C142" t="s">
        <v>873</v>
      </c>
      <c r="D142" t="s">
        <v>1589</v>
      </c>
      <c r="E142" s="1">
        <v>36197.9</v>
      </c>
    </row>
    <row r="143" spans="1:5" x14ac:dyDescent="0.25">
      <c r="A143" s="7">
        <v>42304</v>
      </c>
      <c r="B143" t="s">
        <v>177</v>
      </c>
      <c r="C143" t="s">
        <v>1090</v>
      </c>
      <c r="D143" t="s">
        <v>1590</v>
      </c>
      <c r="E143" s="1">
        <v>4875.1499999999996</v>
      </c>
    </row>
    <row r="144" spans="1:5" x14ac:dyDescent="0.25">
      <c r="A144" s="7">
        <v>42305</v>
      </c>
      <c r="B144" t="s">
        <v>177</v>
      </c>
      <c r="C144" t="s">
        <v>1057</v>
      </c>
      <c r="D144" t="s">
        <v>1591</v>
      </c>
      <c r="E144" s="1">
        <v>100000</v>
      </c>
    </row>
    <row r="145" spans="1:5" x14ac:dyDescent="0.25">
      <c r="A145" s="7">
        <v>42305</v>
      </c>
      <c r="B145" t="s">
        <v>177</v>
      </c>
      <c r="C145" t="s">
        <v>1059</v>
      </c>
      <c r="D145" t="s">
        <v>1592</v>
      </c>
      <c r="E145" s="1">
        <v>11011.7</v>
      </c>
    </row>
    <row r="146" spans="1:5" x14ac:dyDescent="0.25">
      <c r="A146" s="7">
        <v>42306</v>
      </c>
      <c r="B146" t="s">
        <v>177</v>
      </c>
      <c r="C146" t="s">
        <v>1067</v>
      </c>
      <c r="D146" t="s">
        <v>1593</v>
      </c>
      <c r="E146" s="1">
        <v>1014</v>
      </c>
    </row>
    <row r="147" spans="1:5" x14ac:dyDescent="0.25">
      <c r="A147" s="7">
        <v>42307</v>
      </c>
      <c r="B147" t="s">
        <v>177</v>
      </c>
      <c r="C147" t="s">
        <v>1117</v>
      </c>
      <c r="D147" t="s">
        <v>1594</v>
      </c>
      <c r="E147" s="1">
        <v>11693.15</v>
      </c>
    </row>
    <row r="148" spans="1:5" x14ac:dyDescent="0.25">
      <c r="A148" s="7">
        <v>42308</v>
      </c>
      <c r="B148" t="s">
        <v>177</v>
      </c>
      <c r="C148" t="s">
        <v>935</v>
      </c>
      <c r="D148" t="s">
        <v>1595</v>
      </c>
      <c r="E148" s="1">
        <v>2160</v>
      </c>
    </row>
    <row r="149" spans="1:5" x14ac:dyDescent="0.25">
      <c r="A149" s="7">
        <v>42310</v>
      </c>
      <c r="B149" t="s">
        <v>95</v>
      </c>
      <c r="C149" t="s">
        <v>1035</v>
      </c>
      <c r="D149" t="s">
        <v>1596</v>
      </c>
      <c r="E149" s="1">
        <v>55800</v>
      </c>
    </row>
    <row r="150" spans="1:5" x14ac:dyDescent="0.25">
      <c r="A150" s="7">
        <v>42310</v>
      </c>
      <c r="B150" t="s">
        <v>95</v>
      </c>
      <c r="C150" t="s">
        <v>1025</v>
      </c>
      <c r="D150" t="s">
        <v>1597</v>
      </c>
      <c r="E150" s="1">
        <v>11000</v>
      </c>
    </row>
    <row r="151" spans="1:5" x14ac:dyDescent="0.25">
      <c r="A151" s="7">
        <v>42310</v>
      </c>
      <c r="B151" t="s">
        <v>95</v>
      </c>
      <c r="C151" t="s">
        <v>1088</v>
      </c>
      <c r="D151" t="s">
        <v>1598</v>
      </c>
      <c r="E151" s="1">
        <v>30374.7</v>
      </c>
    </row>
    <row r="152" spans="1:5" x14ac:dyDescent="0.25">
      <c r="A152" s="7">
        <v>42311</v>
      </c>
      <c r="B152" t="s">
        <v>95</v>
      </c>
      <c r="C152" t="s">
        <v>1079</v>
      </c>
      <c r="D152" t="s">
        <v>1599</v>
      </c>
      <c r="E152" s="1">
        <v>65269</v>
      </c>
    </row>
    <row r="153" spans="1:5" x14ac:dyDescent="0.25">
      <c r="A153" s="7">
        <v>42314</v>
      </c>
      <c r="B153" t="s">
        <v>95</v>
      </c>
      <c r="C153" t="s">
        <v>1037</v>
      </c>
      <c r="D153" t="s">
        <v>1600</v>
      </c>
      <c r="E153" s="1">
        <v>2496</v>
      </c>
    </row>
    <row r="154" spans="1:5" x14ac:dyDescent="0.25">
      <c r="A154" s="7">
        <v>42314</v>
      </c>
      <c r="B154" t="s">
        <v>95</v>
      </c>
      <c r="C154" t="s">
        <v>1077</v>
      </c>
      <c r="D154" t="s">
        <v>1601</v>
      </c>
      <c r="E154" s="1">
        <v>15000</v>
      </c>
    </row>
    <row r="155" spans="1:5" x14ac:dyDescent="0.25">
      <c r="A155" s="7">
        <v>42317</v>
      </c>
      <c r="B155" t="s">
        <v>95</v>
      </c>
      <c r="C155" t="s">
        <v>1101</v>
      </c>
      <c r="D155" t="s">
        <v>1602</v>
      </c>
      <c r="E155" s="1">
        <v>182379.35</v>
      </c>
    </row>
    <row r="156" spans="1:5" x14ac:dyDescent="0.25">
      <c r="A156" s="7">
        <v>42325</v>
      </c>
      <c r="B156" t="s">
        <v>896</v>
      </c>
      <c r="C156" t="s">
        <v>1370</v>
      </c>
      <c r="D156" t="s">
        <v>1371</v>
      </c>
      <c r="E156" s="1">
        <v>746.65</v>
      </c>
    </row>
    <row r="157" spans="1:5" x14ac:dyDescent="0.25">
      <c r="A157" s="7">
        <v>42325</v>
      </c>
      <c r="B157" t="s">
        <v>95</v>
      </c>
      <c r="C157" t="s">
        <v>1103</v>
      </c>
      <c r="D157" t="s">
        <v>1603</v>
      </c>
      <c r="E157" s="1">
        <v>74343.149999999994</v>
      </c>
    </row>
    <row r="158" spans="1:5" x14ac:dyDescent="0.25">
      <c r="A158" s="7">
        <v>42328</v>
      </c>
      <c r="B158" t="s">
        <v>95</v>
      </c>
      <c r="C158" t="s">
        <v>1109</v>
      </c>
      <c r="D158" t="s">
        <v>1600</v>
      </c>
      <c r="E158" s="1">
        <v>1691.75</v>
      </c>
    </row>
    <row r="159" spans="1:5" x14ac:dyDescent="0.25">
      <c r="A159" s="7">
        <v>42328</v>
      </c>
      <c r="B159" t="s">
        <v>95</v>
      </c>
      <c r="C159" t="s">
        <v>1111</v>
      </c>
      <c r="D159" t="s">
        <v>1604</v>
      </c>
      <c r="E159" s="1">
        <v>416</v>
      </c>
    </row>
    <row r="160" spans="1:5" x14ac:dyDescent="0.25">
      <c r="A160" s="7">
        <v>42328</v>
      </c>
      <c r="B160" t="s">
        <v>95</v>
      </c>
      <c r="C160" t="s">
        <v>1071</v>
      </c>
      <c r="D160" t="s">
        <v>592</v>
      </c>
      <c r="E160" s="1">
        <v>208</v>
      </c>
    </row>
    <row r="161" spans="1:5" x14ac:dyDescent="0.25">
      <c r="A161" s="7">
        <v>42328</v>
      </c>
      <c r="B161" t="s">
        <v>95</v>
      </c>
      <c r="C161" t="s">
        <v>1113</v>
      </c>
      <c r="D161" t="s">
        <v>592</v>
      </c>
      <c r="E161" s="1">
        <v>728</v>
      </c>
    </row>
    <row r="162" spans="1:5" x14ac:dyDescent="0.25">
      <c r="A162" s="7">
        <v>42332</v>
      </c>
      <c r="B162" t="s">
        <v>95</v>
      </c>
      <c r="C162" t="s">
        <v>1119</v>
      </c>
      <c r="D162" t="s">
        <v>1605</v>
      </c>
      <c r="E162" s="1">
        <v>109436.4</v>
      </c>
    </row>
    <row r="163" spans="1:5" x14ac:dyDescent="0.25">
      <c r="A163" s="7">
        <v>42356</v>
      </c>
      <c r="B163" t="s">
        <v>1017</v>
      </c>
      <c r="C163" t="s">
        <v>1045</v>
      </c>
      <c r="D163" t="s">
        <v>1372</v>
      </c>
      <c r="E163" s="1">
        <v>7573.5</v>
      </c>
    </row>
    <row r="164" spans="1:5" x14ac:dyDescent="0.25">
      <c r="A164" s="7">
        <v>42368</v>
      </c>
      <c r="B164" t="s">
        <v>558</v>
      </c>
      <c r="C164" t="s">
        <v>1606</v>
      </c>
      <c r="D164" t="s">
        <v>1607</v>
      </c>
      <c r="E164" s="1">
        <v>25455</v>
      </c>
    </row>
    <row r="165" spans="1:5" x14ac:dyDescent="0.25">
      <c r="A165" s="7">
        <v>42369</v>
      </c>
      <c r="B165" t="s">
        <v>1608</v>
      </c>
      <c r="C165" t="s">
        <v>1609</v>
      </c>
      <c r="D165" t="s">
        <v>1610</v>
      </c>
      <c r="E165" s="1">
        <v>10630.65</v>
      </c>
    </row>
    <row r="166" spans="1:5" x14ac:dyDescent="0.25">
      <c r="A166" s="7">
        <v>42369</v>
      </c>
      <c r="B166" t="s">
        <v>1611</v>
      </c>
      <c r="C166" t="s">
        <v>1165</v>
      </c>
      <c r="D166" t="s">
        <v>1612</v>
      </c>
      <c r="E166" s="1">
        <v>22855</v>
      </c>
    </row>
    <row r="167" spans="1:5" x14ac:dyDescent="0.25">
      <c r="A167" s="7">
        <v>42369</v>
      </c>
      <c r="B167" t="s">
        <v>1611</v>
      </c>
      <c r="C167" t="s">
        <v>1613</v>
      </c>
      <c r="D167" t="s">
        <v>1614</v>
      </c>
      <c r="E167" s="1">
        <v>45576</v>
      </c>
    </row>
    <row r="168" spans="1:5" x14ac:dyDescent="0.25">
      <c r="A168" s="7">
        <v>42369</v>
      </c>
      <c r="B168" t="s">
        <v>1611</v>
      </c>
      <c r="C168" t="s">
        <v>1615</v>
      </c>
      <c r="D168" t="s">
        <v>1616</v>
      </c>
      <c r="E168" s="1">
        <v>45576</v>
      </c>
    </row>
    <row r="169" spans="1:5" x14ac:dyDescent="0.25">
      <c r="A169" s="7"/>
    </row>
    <row r="170" spans="1:5" x14ac:dyDescent="0.25">
      <c r="A170" s="7"/>
      <c r="E170" s="3">
        <f>SUM(E7:E168)-F104-F127</f>
        <v>12667856.950000003</v>
      </c>
    </row>
    <row r="171" spans="1:5" x14ac:dyDescent="0.25">
      <c r="A171" s="7"/>
    </row>
    <row r="172" spans="1:5" x14ac:dyDescent="0.25">
      <c r="A172" s="7"/>
    </row>
    <row r="173" spans="1:5" x14ac:dyDescent="0.25">
      <c r="A173" s="7"/>
    </row>
    <row r="174" spans="1:5" x14ac:dyDescent="0.25">
      <c r="A174" s="7"/>
    </row>
    <row r="175" spans="1:5" x14ac:dyDescent="0.25">
      <c r="A175" s="7"/>
    </row>
    <row r="176" spans="1:5" x14ac:dyDescent="0.25">
      <c r="A176" s="7"/>
    </row>
    <row r="177" spans="1:1" x14ac:dyDescent="0.25">
      <c r="A177" s="7"/>
    </row>
    <row r="178" spans="1:1" x14ac:dyDescent="0.25">
      <c r="A178" s="7"/>
    </row>
    <row r="179" spans="1:1" x14ac:dyDescent="0.25">
      <c r="A179" s="7"/>
    </row>
    <row r="180" spans="1:1" x14ac:dyDescent="0.25">
      <c r="A180" s="7"/>
    </row>
    <row r="181" spans="1:1" x14ac:dyDescent="0.25">
      <c r="A181" s="7"/>
    </row>
    <row r="182" spans="1:1" x14ac:dyDescent="0.25">
      <c r="A182" s="7"/>
    </row>
    <row r="183" spans="1:1" x14ac:dyDescent="0.25">
      <c r="A183" s="7"/>
    </row>
    <row r="184" spans="1:1" x14ac:dyDescent="0.25">
      <c r="A184" s="7"/>
    </row>
    <row r="185" spans="1:1" x14ac:dyDescent="0.25">
      <c r="A185" s="7"/>
    </row>
    <row r="186" spans="1:1" x14ac:dyDescent="0.25">
      <c r="A186" s="7"/>
    </row>
    <row r="187" spans="1:1" x14ac:dyDescent="0.25">
      <c r="A187" s="7"/>
    </row>
    <row r="188" spans="1:1" x14ac:dyDescent="0.25">
      <c r="A188" s="7"/>
    </row>
    <row r="189" spans="1:1" x14ac:dyDescent="0.25">
      <c r="A189" s="7"/>
    </row>
    <row r="190" spans="1:1" x14ac:dyDescent="0.25">
      <c r="A190" s="7"/>
    </row>
    <row r="191" spans="1:1" x14ac:dyDescent="0.25">
      <c r="A191" s="7"/>
    </row>
    <row r="192" spans="1:1" x14ac:dyDescent="0.25">
      <c r="A192" s="7"/>
    </row>
    <row r="193" spans="1:1" x14ac:dyDescent="0.25">
      <c r="A193" s="7"/>
    </row>
    <row r="194" spans="1:1" x14ac:dyDescent="0.25">
      <c r="A194" s="7"/>
    </row>
    <row r="195" spans="1:1" x14ac:dyDescent="0.25">
      <c r="A195" s="7"/>
    </row>
    <row r="196" spans="1:1" x14ac:dyDescent="0.25">
      <c r="A196" s="7"/>
    </row>
    <row r="197" spans="1:1" x14ac:dyDescent="0.25">
      <c r="A197" s="7"/>
    </row>
    <row r="198" spans="1:1" x14ac:dyDescent="0.25">
      <c r="A198" s="7"/>
    </row>
    <row r="199" spans="1:1" x14ac:dyDescent="0.25">
      <c r="A199" s="7"/>
    </row>
    <row r="200" spans="1:1" x14ac:dyDescent="0.25">
      <c r="A200" s="7"/>
    </row>
    <row r="201" spans="1:1" x14ac:dyDescent="0.25">
      <c r="A201" s="7"/>
    </row>
    <row r="202" spans="1:1" x14ac:dyDescent="0.25">
      <c r="A202" s="7"/>
    </row>
    <row r="203" spans="1:1" x14ac:dyDescent="0.25">
      <c r="A203" s="7"/>
    </row>
    <row r="204" spans="1:1" x14ac:dyDescent="0.25">
      <c r="A204" s="7"/>
    </row>
    <row r="205" spans="1:1" x14ac:dyDescent="0.25">
      <c r="A205" s="7"/>
    </row>
    <row r="206" spans="1:1" x14ac:dyDescent="0.25">
      <c r="A206" s="7"/>
    </row>
    <row r="207" spans="1:1" x14ac:dyDescent="0.25">
      <c r="A207" s="7"/>
    </row>
    <row r="208" spans="1:1" x14ac:dyDescent="0.25">
      <c r="A208" s="7"/>
    </row>
    <row r="209" spans="1:1" x14ac:dyDescent="0.25">
      <c r="A209" s="7"/>
    </row>
    <row r="210" spans="1:1" x14ac:dyDescent="0.25">
      <c r="A210" s="7"/>
    </row>
    <row r="211" spans="1:1" x14ac:dyDescent="0.25">
      <c r="A211" s="7"/>
    </row>
    <row r="212" spans="1:1" x14ac:dyDescent="0.25">
      <c r="A212" s="7"/>
    </row>
    <row r="213" spans="1:1" x14ac:dyDescent="0.25">
      <c r="A213" s="7"/>
    </row>
    <row r="214" spans="1:1" x14ac:dyDescent="0.25">
      <c r="A214" s="7"/>
    </row>
    <row r="215" spans="1:1" x14ac:dyDescent="0.25">
      <c r="A215" s="7"/>
    </row>
    <row r="216" spans="1:1" x14ac:dyDescent="0.25">
      <c r="A216" s="7"/>
    </row>
    <row r="217" spans="1:1" x14ac:dyDescent="0.25">
      <c r="A217" s="7"/>
    </row>
    <row r="218" spans="1:1" x14ac:dyDescent="0.25">
      <c r="A218" s="7"/>
    </row>
    <row r="219" spans="1:1" x14ac:dyDescent="0.25">
      <c r="A219" s="7"/>
    </row>
    <row r="220" spans="1:1" x14ac:dyDescent="0.25">
      <c r="A220" s="7"/>
    </row>
    <row r="221" spans="1:1" x14ac:dyDescent="0.25">
      <c r="A221" s="7"/>
    </row>
    <row r="222" spans="1:1" x14ac:dyDescent="0.25">
      <c r="A222" s="7"/>
    </row>
    <row r="223" spans="1:1" x14ac:dyDescent="0.25">
      <c r="A223" s="7"/>
    </row>
    <row r="224" spans="1:1" x14ac:dyDescent="0.25">
      <c r="A224" s="7"/>
    </row>
    <row r="225" spans="1:1" x14ac:dyDescent="0.25">
      <c r="A225" s="7"/>
    </row>
    <row r="226" spans="1:1" x14ac:dyDescent="0.25">
      <c r="A226" s="7"/>
    </row>
    <row r="227" spans="1:1" x14ac:dyDescent="0.25">
      <c r="A227" s="7"/>
    </row>
    <row r="228" spans="1:1" x14ac:dyDescent="0.25">
      <c r="A228" s="7"/>
    </row>
    <row r="229" spans="1:1" x14ac:dyDescent="0.25">
      <c r="A229" s="7"/>
    </row>
    <row r="230" spans="1:1" x14ac:dyDescent="0.25">
      <c r="A230" s="7"/>
    </row>
    <row r="231" spans="1:1" x14ac:dyDescent="0.25">
      <c r="A231" s="7"/>
    </row>
    <row r="232" spans="1:1" x14ac:dyDescent="0.25">
      <c r="A232" s="7"/>
    </row>
    <row r="233" spans="1:1" x14ac:dyDescent="0.25">
      <c r="A233" s="7"/>
    </row>
    <row r="234" spans="1:1" x14ac:dyDescent="0.25">
      <c r="A234" s="7"/>
    </row>
    <row r="235" spans="1:1" x14ac:dyDescent="0.25">
      <c r="A235" s="7"/>
    </row>
    <row r="236" spans="1:1" x14ac:dyDescent="0.25">
      <c r="A236" s="7"/>
    </row>
    <row r="237" spans="1:1" x14ac:dyDescent="0.25">
      <c r="A237" s="7"/>
    </row>
    <row r="238" spans="1:1" x14ac:dyDescent="0.25">
      <c r="A238" s="7"/>
    </row>
    <row r="239" spans="1:1" x14ac:dyDescent="0.25">
      <c r="A239" s="7"/>
    </row>
    <row r="240" spans="1:1" x14ac:dyDescent="0.25">
      <c r="A240" s="7"/>
    </row>
    <row r="241" spans="1:1" x14ac:dyDescent="0.25">
      <c r="A241" s="7"/>
    </row>
    <row r="242" spans="1:1" x14ac:dyDescent="0.25">
      <c r="A242" s="7"/>
    </row>
    <row r="243" spans="1:1" x14ac:dyDescent="0.25">
      <c r="A243" s="7"/>
    </row>
    <row r="244" spans="1:1" x14ac:dyDescent="0.25">
      <c r="A244" s="7"/>
    </row>
    <row r="245" spans="1:1" x14ac:dyDescent="0.25">
      <c r="A245" s="7"/>
    </row>
    <row r="246" spans="1:1" x14ac:dyDescent="0.25">
      <c r="A246" s="7"/>
    </row>
    <row r="247" spans="1:1" x14ac:dyDescent="0.25">
      <c r="A247" s="7"/>
    </row>
    <row r="248" spans="1:1" x14ac:dyDescent="0.25">
      <c r="A248" s="7"/>
    </row>
    <row r="249" spans="1:1" x14ac:dyDescent="0.25">
      <c r="A249" s="7"/>
    </row>
    <row r="250" spans="1:1" x14ac:dyDescent="0.25">
      <c r="A250" s="7"/>
    </row>
    <row r="251" spans="1:1" x14ac:dyDescent="0.25">
      <c r="A251" s="7"/>
    </row>
    <row r="252" spans="1:1" x14ac:dyDescent="0.25">
      <c r="A252" s="7"/>
    </row>
    <row r="253" spans="1:1" x14ac:dyDescent="0.25">
      <c r="A253" s="7"/>
    </row>
    <row r="254" spans="1:1" x14ac:dyDescent="0.25">
      <c r="A254" s="7"/>
    </row>
    <row r="255" spans="1:1" x14ac:dyDescent="0.25">
      <c r="A255" s="7"/>
    </row>
    <row r="256" spans="1:1" x14ac:dyDescent="0.25">
      <c r="A256" s="7"/>
    </row>
    <row r="257" spans="1:1" x14ac:dyDescent="0.25">
      <c r="A257" s="7"/>
    </row>
    <row r="258" spans="1:1" x14ac:dyDescent="0.25">
      <c r="A258" s="7"/>
    </row>
    <row r="259" spans="1:1" x14ac:dyDescent="0.25">
      <c r="A259" s="7"/>
    </row>
    <row r="260" spans="1:1" x14ac:dyDescent="0.25">
      <c r="A260" s="7"/>
    </row>
    <row r="261" spans="1:1" x14ac:dyDescent="0.25">
      <c r="A261" s="7"/>
    </row>
    <row r="262" spans="1:1" x14ac:dyDescent="0.25">
      <c r="A262" s="7"/>
    </row>
    <row r="263" spans="1:1" x14ac:dyDescent="0.25">
      <c r="A263" s="7"/>
    </row>
    <row r="264" spans="1:1" x14ac:dyDescent="0.25">
      <c r="A264" s="7"/>
    </row>
    <row r="265" spans="1:1" x14ac:dyDescent="0.25">
      <c r="A265" s="7"/>
    </row>
    <row r="266" spans="1:1" x14ac:dyDescent="0.25">
      <c r="A266" s="7"/>
    </row>
    <row r="267" spans="1:1" x14ac:dyDescent="0.25">
      <c r="A267" s="7"/>
    </row>
    <row r="268" spans="1:1" x14ac:dyDescent="0.25">
      <c r="A268" s="7"/>
    </row>
    <row r="269" spans="1:1" x14ac:dyDescent="0.25">
      <c r="A269" s="7"/>
    </row>
    <row r="270" spans="1:1" x14ac:dyDescent="0.25">
      <c r="A270" s="7"/>
    </row>
    <row r="271" spans="1:1" x14ac:dyDescent="0.25">
      <c r="A271" s="7"/>
    </row>
    <row r="272" spans="1:1" x14ac:dyDescent="0.25">
      <c r="A272" s="7"/>
    </row>
    <row r="273" spans="1:1" x14ac:dyDescent="0.25">
      <c r="A273" s="7"/>
    </row>
    <row r="274" spans="1:1" x14ac:dyDescent="0.25">
      <c r="A274" s="7"/>
    </row>
    <row r="275" spans="1:1" x14ac:dyDescent="0.25">
      <c r="A275" s="7"/>
    </row>
    <row r="276" spans="1:1" x14ac:dyDescent="0.25">
      <c r="A276" s="7"/>
    </row>
    <row r="277" spans="1:1" x14ac:dyDescent="0.25">
      <c r="A277" s="7"/>
    </row>
    <row r="278" spans="1:1" x14ac:dyDescent="0.25">
      <c r="A278" s="7"/>
    </row>
    <row r="279" spans="1:1" x14ac:dyDescent="0.25">
      <c r="A279" s="7"/>
    </row>
    <row r="280" spans="1:1" x14ac:dyDescent="0.25">
      <c r="A280" s="7"/>
    </row>
    <row r="281" spans="1:1" x14ac:dyDescent="0.25">
      <c r="A281" s="7"/>
    </row>
    <row r="282" spans="1:1" x14ac:dyDescent="0.25">
      <c r="A282" s="7"/>
    </row>
    <row r="283" spans="1:1" x14ac:dyDescent="0.25">
      <c r="A283" s="7"/>
    </row>
    <row r="284" spans="1:1" x14ac:dyDescent="0.25">
      <c r="A284" s="7"/>
    </row>
    <row r="285" spans="1:1" x14ac:dyDescent="0.25">
      <c r="A285" s="7"/>
    </row>
    <row r="286" spans="1:1" x14ac:dyDescent="0.25">
      <c r="A286" s="7"/>
    </row>
    <row r="287" spans="1:1" x14ac:dyDescent="0.25">
      <c r="A287" s="7"/>
    </row>
    <row r="288" spans="1:1" x14ac:dyDescent="0.25">
      <c r="A288" s="7"/>
    </row>
    <row r="289" spans="1:1" x14ac:dyDescent="0.25">
      <c r="A289" s="7"/>
    </row>
    <row r="290" spans="1:1" x14ac:dyDescent="0.25">
      <c r="A290" s="7"/>
    </row>
    <row r="291" spans="1:1" x14ac:dyDescent="0.25">
      <c r="A291" s="7"/>
    </row>
    <row r="292" spans="1:1" x14ac:dyDescent="0.25">
      <c r="A292" s="7"/>
    </row>
    <row r="293" spans="1:1" x14ac:dyDescent="0.25">
      <c r="A293" s="7"/>
    </row>
    <row r="294" spans="1:1" x14ac:dyDescent="0.25">
      <c r="A294" s="7"/>
    </row>
    <row r="295" spans="1:1" x14ac:dyDescent="0.25">
      <c r="A295" s="7"/>
    </row>
    <row r="296" spans="1:1" x14ac:dyDescent="0.25">
      <c r="A296" s="7"/>
    </row>
    <row r="297" spans="1:1" x14ac:dyDescent="0.25">
      <c r="A297" s="7"/>
    </row>
    <row r="298" spans="1:1" x14ac:dyDescent="0.25">
      <c r="A298" s="7"/>
    </row>
    <row r="299" spans="1:1" x14ac:dyDescent="0.25">
      <c r="A299" s="7"/>
    </row>
    <row r="300" spans="1:1" x14ac:dyDescent="0.25">
      <c r="A300" s="7"/>
    </row>
    <row r="301" spans="1:1" x14ac:dyDescent="0.25">
      <c r="A301" s="7"/>
    </row>
    <row r="302" spans="1:1" x14ac:dyDescent="0.25">
      <c r="A302" s="7"/>
    </row>
    <row r="303" spans="1:1" x14ac:dyDescent="0.25">
      <c r="A303" s="7"/>
    </row>
    <row r="304" spans="1:1" x14ac:dyDescent="0.25">
      <c r="A304" s="7"/>
    </row>
    <row r="305" spans="1:1" x14ac:dyDescent="0.25">
      <c r="A305" s="7"/>
    </row>
    <row r="306" spans="1:1" x14ac:dyDescent="0.25">
      <c r="A306" s="7"/>
    </row>
    <row r="307" spans="1:1" x14ac:dyDescent="0.25">
      <c r="A307" s="7"/>
    </row>
    <row r="308" spans="1:1" x14ac:dyDescent="0.25">
      <c r="A308" s="7"/>
    </row>
    <row r="309" spans="1:1" x14ac:dyDescent="0.25">
      <c r="A309" s="7"/>
    </row>
    <row r="310" spans="1:1" x14ac:dyDescent="0.25">
      <c r="A310" s="7"/>
    </row>
    <row r="311" spans="1:1" x14ac:dyDescent="0.25">
      <c r="A311" s="7"/>
    </row>
    <row r="312" spans="1:1" x14ac:dyDescent="0.25">
      <c r="A312" s="7"/>
    </row>
    <row r="313" spans="1:1" x14ac:dyDescent="0.25">
      <c r="A313" s="7"/>
    </row>
    <row r="314" spans="1:1" x14ac:dyDescent="0.25">
      <c r="A314" s="7"/>
    </row>
    <row r="315" spans="1:1" x14ac:dyDescent="0.25">
      <c r="A315" s="7"/>
    </row>
    <row r="316" spans="1:1" x14ac:dyDescent="0.25">
      <c r="A316" s="7"/>
    </row>
    <row r="317" spans="1:1" x14ac:dyDescent="0.25">
      <c r="A317" s="7"/>
    </row>
    <row r="318" spans="1:1" x14ac:dyDescent="0.25">
      <c r="A318" s="7"/>
    </row>
    <row r="319" spans="1:1" x14ac:dyDescent="0.25">
      <c r="A319" s="7"/>
    </row>
    <row r="320" spans="1:1" x14ac:dyDescent="0.25">
      <c r="A320" s="7"/>
    </row>
    <row r="321" spans="1:1" x14ac:dyDescent="0.25">
      <c r="A321" s="7"/>
    </row>
    <row r="322" spans="1:1" x14ac:dyDescent="0.25">
      <c r="A322" s="7"/>
    </row>
    <row r="323" spans="1:1" x14ac:dyDescent="0.25">
      <c r="A323" s="7"/>
    </row>
    <row r="324" spans="1:1" x14ac:dyDescent="0.25">
      <c r="A324" s="7"/>
    </row>
    <row r="325" spans="1:1" x14ac:dyDescent="0.25">
      <c r="A325" s="7"/>
    </row>
    <row r="326" spans="1:1" x14ac:dyDescent="0.25">
      <c r="A326" s="7"/>
    </row>
    <row r="327" spans="1:1" x14ac:dyDescent="0.25">
      <c r="A327" s="7"/>
    </row>
    <row r="328" spans="1:1" x14ac:dyDescent="0.25">
      <c r="A328" s="7"/>
    </row>
    <row r="329" spans="1:1" x14ac:dyDescent="0.25">
      <c r="A329" s="7"/>
    </row>
    <row r="330" spans="1:1" x14ac:dyDescent="0.25">
      <c r="A330" s="7"/>
    </row>
    <row r="331" spans="1:1" x14ac:dyDescent="0.25">
      <c r="A331" s="7"/>
    </row>
    <row r="332" spans="1:1" x14ac:dyDescent="0.25">
      <c r="A332" s="7"/>
    </row>
    <row r="333" spans="1:1" x14ac:dyDescent="0.25">
      <c r="A333" s="7"/>
    </row>
    <row r="334" spans="1:1" x14ac:dyDescent="0.25">
      <c r="A334" s="7"/>
    </row>
    <row r="335" spans="1:1" x14ac:dyDescent="0.25">
      <c r="A335" s="7"/>
    </row>
    <row r="336" spans="1:1" x14ac:dyDescent="0.25">
      <c r="A336" s="7"/>
    </row>
    <row r="337" spans="1:1" x14ac:dyDescent="0.25">
      <c r="A337" s="7"/>
    </row>
    <row r="338" spans="1:1" x14ac:dyDescent="0.25">
      <c r="A338" s="7"/>
    </row>
    <row r="339" spans="1:1" x14ac:dyDescent="0.25">
      <c r="A339" s="7"/>
    </row>
    <row r="340" spans="1:1" x14ac:dyDescent="0.25">
      <c r="A340" s="7"/>
    </row>
    <row r="341" spans="1:1" x14ac:dyDescent="0.25">
      <c r="A341" s="7"/>
    </row>
    <row r="342" spans="1:1" x14ac:dyDescent="0.25">
      <c r="A342" s="7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  <row r="346" spans="1:1" x14ac:dyDescent="0.25">
      <c r="A346" s="7"/>
    </row>
    <row r="347" spans="1:1" x14ac:dyDescent="0.25">
      <c r="A347" s="7"/>
    </row>
    <row r="348" spans="1:1" x14ac:dyDescent="0.25">
      <c r="A348" s="7"/>
    </row>
    <row r="349" spans="1:1" x14ac:dyDescent="0.25">
      <c r="A349" s="7"/>
    </row>
    <row r="350" spans="1:1" x14ac:dyDescent="0.25">
      <c r="A350" s="7"/>
    </row>
    <row r="351" spans="1:1" x14ac:dyDescent="0.25">
      <c r="A351" s="7"/>
    </row>
    <row r="352" spans="1:1" x14ac:dyDescent="0.25">
      <c r="A352" s="7"/>
    </row>
    <row r="353" spans="1:1" x14ac:dyDescent="0.25">
      <c r="A353" s="7"/>
    </row>
    <row r="354" spans="1:1" x14ac:dyDescent="0.25">
      <c r="A354" s="7"/>
    </row>
    <row r="355" spans="1:1" x14ac:dyDescent="0.25">
      <c r="A355" s="7"/>
    </row>
    <row r="356" spans="1:1" x14ac:dyDescent="0.25">
      <c r="A356" s="7"/>
    </row>
    <row r="357" spans="1:1" x14ac:dyDescent="0.25">
      <c r="A357" s="7"/>
    </row>
    <row r="358" spans="1:1" x14ac:dyDescent="0.25">
      <c r="A358" s="7"/>
    </row>
    <row r="359" spans="1:1" x14ac:dyDescent="0.25">
      <c r="A359" s="7"/>
    </row>
    <row r="360" spans="1:1" x14ac:dyDescent="0.25">
      <c r="A360" s="7"/>
    </row>
    <row r="361" spans="1:1" x14ac:dyDescent="0.25">
      <c r="A361" s="7"/>
    </row>
    <row r="362" spans="1:1" x14ac:dyDescent="0.25">
      <c r="A362" s="7"/>
    </row>
    <row r="363" spans="1:1" x14ac:dyDescent="0.25">
      <c r="A363" s="7"/>
    </row>
    <row r="364" spans="1:1" x14ac:dyDescent="0.25">
      <c r="A364" s="7"/>
    </row>
    <row r="365" spans="1:1" x14ac:dyDescent="0.25">
      <c r="A365" s="7"/>
    </row>
    <row r="366" spans="1:1" x14ac:dyDescent="0.25">
      <c r="A366" s="7"/>
    </row>
    <row r="367" spans="1:1" x14ac:dyDescent="0.25">
      <c r="A367" s="7"/>
    </row>
    <row r="368" spans="1:1" x14ac:dyDescent="0.25">
      <c r="A368" s="7"/>
    </row>
    <row r="369" spans="1:1" x14ac:dyDescent="0.25">
      <c r="A369" s="7"/>
    </row>
    <row r="370" spans="1:1" x14ac:dyDescent="0.25">
      <c r="A370" s="7"/>
    </row>
    <row r="371" spans="1:1" x14ac:dyDescent="0.25">
      <c r="A371" s="7"/>
    </row>
    <row r="372" spans="1:1" x14ac:dyDescent="0.25">
      <c r="A372" s="7"/>
    </row>
    <row r="373" spans="1:1" x14ac:dyDescent="0.25">
      <c r="A373" s="7"/>
    </row>
    <row r="374" spans="1:1" x14ac:dyDescent="0.25">
      <c r="A374" s="7"/>
    </row>
    <row r="375" spans="1:1" x14ac:dyDescent="0.25">
      <c r="A375" s="7"/>
    </row>
    <row r="376" spans="1:1" x14ac:dyDescent="0.25">
      <c r="A376" s="7"/>
    </row>
    <row r="377" spans="1:1" x14ac:dyDescent="0.25">
      <c r="A377" s="7"/>
    </row>
    <row r="378" spans="1:1" x14ac:dyDescent="0.25">
      <c r="A378" s="7"/>
    </row>
    <row r="379" spans="1:1" x14ac:dyDescent="0.25">
      <c r="A379" s="7"/>
    </row>
    <row r="380" spans="1:1" x14ac:dyDescent="0.25">
      <c r="A380" s="7"/>
    </row>
    <row r="381" spans="1:1" x14ac:dyDescent="0.25">
      <c r="A381" s="7"/>
    </row>
    <row r="382" spans="1:1" x14ac:dyDescent="0.25">
      <c r="A382" s="7"/>
    </row>
    <row r="383" spans="1:1" x14ac:dyDescent="0.25">
      <c r="A383" s="7"/>
    </row>
    <row r="384" spans="1:1" x14ac:dyDescent="0.25">
      <c r="A384" s="7"/>
    </row>
    <row r="385" spans="1:1" x14ac:dyDescent="0.25">
      <c r="A385" s="7"/>
    </row>
    <row r="386" spans="1:1" x14ac:dyDescent="0.25">
      <c r="A386" s="7"/>
    </row>
    <row r="387" spans="1:1" x14ac:dyDescent="0.25">
      <c r="A387" s="7"/>
    </row>
    <row r="388" spans="1:1" x14ac:dyDescent="0.25">
      <c r="A388" s="7"/>
    </row>
    <row r="389" spans="1:1" x14ac:dyDescent="0.25">
      <c r="A389" s="7"/>
    </row>
    <row r="390" spans="1:1" x14ac:dyDescent="0.25">
      <c r="A390" s="7"/>
    </row>
    <row r="391" spans="1:1" x14ac:dyDescent="0.25">
      <c r="A391" s="7"/>
    </row>
    <row r="392" spans="1:1" x14ac:dyDescent="0.25">
      <c r="A392" s="7"/>
    </row>
    <row r="393" spans="1:1" x14ac:dyDescent="0.25">
      <c r="A393" s="7"/>
    </row>
    <row r="394" spans="1:1" x14ac:dyDescent="0.25">
      <c r="A394" s="7"/>
    </row>
    <row r="395" spans="1:1" x14ac:dyDescent="0.25">
      <c r="A395" s="7"/>
    </row>
    <row r="396" spans="1:1" x14ac:dyDescent="0.25">
      <c r="A396" s="7"/>
    </row>
    <row r="397" spans="1:1" x14ac:dyDescent="0.25">
      <c r="A397" s="7"/>
    </row>
    <row r="398" spans="1:1" x14ac:dyDescent="0.25">
      <c r="A398" s="7"/>
    </row>
    <row r="399" spans="1:1" x14ac:dyDescent="0.25">
      <c r="A399" s="7"/>
    </row>
    <row r="400" spans="1:1" x14ac:dyDescent="0.25">
      <c r="A400" s="7"/>
    </row>
    <row r="401" spans="1:5" x14ac:dyDescent="0.25">
      <c r="A401" s="7"/>
    </row>
    <row r="402" spans="1:5" x14ac:dyDescent="0.25">
      <c r="A402" s="7"/>
    </row>
    <row r="403" spans="1:5" x14ac:dyDescent="0.25">
      <c r="A403" s="7"/>
    </row>
    <row r="404" spans="1:5" x14ac:dyDescent="0.25">
      <c r="A404" s="7"/>
    </row>
    <row r="405" spans="1:5" x14ac:dyDescent="0.25">
      <c r="A405" s="7"/>
    </row>
    <row r="406" spans="1:5" x14ac:dyDescent="0.25">
      <c r="A406" s="7"/>
    </row>
    <row r="407" spans="1:5" x14ac:dyDescent="0.25">
      <c r="A407" s="7"/>
    </row>
    <row r="408" spans="1:5" x14ac:dyDescent="0.25">
      <c r="A408" s="7"/>
    </row>
    <row r="409" spans="1:5" x14ac:dyDescent="0.25">
      <c r="A409" s="7"/>
    </row>
    <row r="410" spans="1:5" x14ac:dyDescent="0.25">
      <c r="A410" s="7"/>
    </row>
    <row r="412" spans="1:5" x14ac:dyDescent="0.25">
      <c r="E412" s="3">
        <f>SUM(E7:E410)</f>
        <v>25335713.900000006</v>
      </c>
    </row>
  </sheetData>
  <sortState xmlns:xlrd2="http://schemas.microsoft.com/office/spreadsheetml/2017/richdata2" ref="A7:F168">
    <sortCondition ref="A7:A16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DF3F2-FFCB-46BE-9365-0A7BBF33B69A}">
  <dimension ref="A2:F412"/>
  <sheetViews>
    <sheetView topLeftCell="A386" workbookViewId="0">
      <selection activeCell="A7" sqref="A7:F410"/>
    </sheetView>
  </sheetViews>
  <sheetFormatPr baseColWidth="10" defaultRowHeight="15" x14ac:dyDescent="0.25"/>
  <cols>
    <col min="1" max="1" width="9.85546875" bestFit="1" customWidth="1"/>
    <col min="2" max="2" width="7.140625" customWidth="1"/>
    <col min="3" max="3" width="7.140625" bestFit="1" customWidth="1"/>
    <col min="4" max="4" width="120.85546875" bestFit="1" customWidth="1"/>
    <col min="5" max="5" width="12.28515625" style="1" bestFit="1" customWidth="1"/>
    <col min="6" max="6" width="12.28515625" bestFit="1" customWidth="1"/>
  </cols>
  <sheetData>
    <row r="2" spans="1:6" x14ac:dyDescent="0.25">
      <c r="B2" s="5" t="s">
        <v>0</v>
      </c>
    </row>
    <row r="4" spans="1:6" x14ac:dyDescent="0.25">
      <c r="B4" s="2" t="s">
        <v>563</v>
      </c>
    </row>
    <row r="6" spans="1:6" x14ac:dyDescent="0.25">
      <c r="A6" t="s">
        <v>29</v>
      </c>
      <c r="B6" t="s">
        <v>30</v>
      </c>
      <c r="C6" t="s">
        <v>31</v>
      </c>
      <c r="D6" t="s">
        <v>32</v>
      </c>
      <c r="E6" s="1" t="s">
        <v>33</v>
      </c>
      <c r="F6" t="s">
        <v>239</v>
      </c>
    </row>
    <row r="7" spans="1:6" x14ac:dyDescent="0.25">
      <c r="A7" s="7">
        <v>42370</v>
      </c>
      <c r="B7" t="s">
        <v>577</v>
      </c>
      <c r="C7" t="s">
        <v>578</v>
      </c>
      <c r="D7" t="s">
        <v>579</v>
      </c>
      <c r="E7" s="1">
        <v>2974</v>
      </c>
    </row>
    <row r="8" spans="1:6" x14ac:dyDescent="0.25">
      <c r="A8" s="7">
        <v>42370</v>
      </c>
      <c r="B8" t="s">
        <v>577</v>
      </c>
      <c r="C8" t="s">
        <v>580</v>
      </c>
      <c r="D8" t="s">
        <v>581</v>
      </c>
      <c r="E8" s="1">
        <v>963.1</v>
      </c>
    </row>
    <row r="9" spans="1:6" x14ac:dyDescent="0.25">
      <c r="A9" s="7">
        <v>42370</v>
      </c>
      <c r="B9" t="s">
        <v>577</v>
      </c>
      <c r="C9" t="s">
        <v>582</v>
      </c>
      <c r="D9" t="s">
        <v>583</v>
      </c>
      <c r="E9" s="1">
        <v>56966.55</v>
      </c>
    </row>
    <row r="10" spans="1:6" x14ac:dyDescent="0.25">
      <c r="A10" s="7">
        <v>42370</v>
      </c>
      <c r="B10" t="s">
        <v>577</v>
      </c>
      <c r="C10" t="s">
        <v>584</v>
      </c>
      <c r="D10" t="s">
        <v>585</v>
      </c>
      <c r="E10" s="1">
        <v>4944.2</v>
      </c>
    </row>
    <row r="11" spans="1:6" x14ac:dyDescent="0.25">
      <c r="A11" s="7">
        <v>42370</v>
      </c>
      <c r="B11" t="s">
        <v>577</v>
      </c>
      <c r="C11" t="s">
        <v>251</v>
      </c>
      <c r="D11" t="s">
        <v>586</v>
      </c>
      <c r="E11" s="1">
        <v>102310.9</v>
      </c>
    </row>
    <row r="12" spans="1:6" x14ac:dyDescent="0.25">
      <c r="A12" s="7">
        <v>42370</v>
      </c>
      <c r="B12" t="s">
        <v>577</v>
      </c>
      <c r="C12" t="s">
        <v>587</v>
      </c>
      <c r="D12" t="s">
        <v>588</v>
      </c>
      <c r="E12" s="1">
        <v>2754</v>
      </c>
    </row>
    <row r="13" spans="1:6" x14ac:dyDescent="0.25">
      <c r="A13" s="7">
        <v>42370</v>
      </c>
      <c r="B13" t="s">
        <v>577</v>
      </c>
      <c r="C13" t="s">
        <v>589</v>
      </c>
      <c r="D13" t="s">
        <v>590</v>
      </c>
      <c r="E13" s="1">
        <v>2160</v>
      </c>
    </row>
    <row r="14" spans="1:6" x14ac:dyDescent="0.25">
      <c r="A14" s="7">
        <v>42370</v>
      </c>
      <c r="B14" t="s">
        <v>577</v>
      </c>
      <c r="C14" t="s">
        <v>591</v>
      </c>
      <c r="D14" t="s">
        <v>592</v>
      </c>
      <c r="E14" s="1">
        <v>208</v>
      </c>
    </row>
    <row r="15" spans="1:6" x14ac:dyDescent="0.25">
      <c r="A15" s="7">
        <v>42370</v>
      </c>
      <c r="B15" t="s">
        <v>577</v>
      </c>
      <c r="C15" t="s">
        <v>593</v>
      </c>
      <c r="D15" t="s">
        <v>594</v>
      </c>
      <c r="E15" s="1">
        <v>286</v>
      </c>
    </row>
    <row r="16" spans="1:6" x14ac:dyDescent="0.25">
      <c r="A16" s="7">
        <v>42370</v>
      </c>
      <c r="B16" t="s">
        <v>577</v>
      </c>
      <c r="C16" t="s">
        <v>595</v>
      </c>
      <c r="D16" t="s">
        <v>596</v>
      </c>
      <c r="E16" s="1">
        <v>156</v>
      </c>
    </row>
    <row r="17" spans="1:5" x14ac:dyDescent="0.25">
      <c r="A17" s="7">
        <v>42370</v>
      </c>
      <c r="B17" t="s">
        <v>577</v>
      </c>
      <c r="C17" t="s">
        <v>597</v>
      </c>
      <c r="D17" t="s">
        <v>596</v>
      </c>
      <c r="E17" s="1">
        <v>260</v>
      </c>
    </row>
    <row r="18" spans="1:5" x14ac:dyDescent="0.25">
      <c r="A18" s="7">
        <v>42370</v>
      </c>
      <c r="B18" t="s">
        <v>577</v>
      </c>
      <c r="C18" t="s">
        <v>598</v>
      </c>
      <c r="D18" t="s">
        <v>596</v>
      </c>
      <c r="E18" s="1">
        <v>104</v>
      </c>
    </row>
    <row r="19" spans="1:5" x14ac:dyDescent="0.25">
      <c r="A19" s="7">
        <v>42370</v>
      </c>
      <c r="B19" t="s">
        <v>577</v>
      </c>
      <c r="C19" t="s">
        <v>599</v>
      </c>
      <c r="D19" t="s">
        <v>596</v>
      </c>
      <c r="E19" s="1">
        <v>468</v>
      </c>
    </row>
    <row r="20" spans="1:5" x14ac:dyDescent="0.25">
      <c r="A20" s="7">
        <v>42370</v>
      </c>
      <c r="B20" t="s">
        <v>577</v>
      </c>
      <c r="C20" t="s">
        <v>600</v>
      </c>
      <c r="D20" t="s">
        <v>601</v>
      </c>
      <c r="E20" s="1">
        <v>1691.75</v>
      </c>
    </row>
    <row r="21" spans="1:5" x14ac:dyDescent="0.25">
      <c r="A21" s="7">
        <v>42370</v>
      </c>
      <c r="B21" t="s">
        <v>577</v>
      </c>
      <c r="C21" t="s">
        <v>263</v>
      </c>
      <c r="D21" t="s">
        <v>602</v>
      </c>
      <c r="E21" s="1">
        <v>30000</v>
      </c>
    </row>
    <row r="22" spans="1:5" x14ac:dyDescent="0.25">
      <c r="A22" s="7">
        <v>42370</v>
      </c>
      <c r="B22" t="s">
        <v>577</v>
      </c>
      <c r="C22" t="s">
        <v>603</v>
      </c>
      <c r="D22" t="s">
        <v>604</v>
      </c>
      <c r="E22" s="1">
        <v>7441.2</v>
      </c>
    </row>
    <row r="23" spans="1:5" x14ac:dyDescent="0.25">
      <c r="A23" s="7">
        <v>42370</v>
      </c>
      <c r="B23" t="s">
        <v>577</v>
      </c>
      <c r="C23" t="s">
        <v>605</v>
      </c>
      <c r="D23" t="s">
        <v>606</v>
      </c>
      <c r="E23" s="1">
        <v>22024.45</v>
      </c>
    </row>
    <row r="24" spans="1:5" x14ac:dyDescent="0.25">
      <c r="A24" s="7">
        <v>42370</v>
      </c>
      <c r="B24" t="s">
        <v>577</v>
      </c>
      <c r="C24" t="s">
        <v>607</v>
      </c>
      <c r="D24" t="s">
        <v>608</v>
      </c>
      <c r="E24" s="1">
        <v>729.55</v>
      </c>
    </row>
    <row r="25" spans="1:5" x14ac:dyDescent="0.25">
      <c r="A25" s="7">
        <v>42370</v>
      </c>
      <c r="B25" t="s">
        <v>577</v>
      </c>
      <c r="C25" t="s">
        <v>609</v>
      </c>
      <c r="D25" t="s">
        <v>610</v>
      </c>
      <c r="E25" s="1">
        <v>9723</v>
      </c>
    </row>
    <row r="26" spans="1:5" x14ac:dyDescent="0.25">
      <c r="A26" s="7">
        <v>42370</v>
      </c>
      <c r="B26" t="s">
        <v>577</v>
      </c>
      <c r="C26" t="s">
        <v>611</v>
      </c>
      <c r="D26" t="s">
        <v>612</v>
      </c>
      <c r="E26" s="1">
        <v>3000</v>
      </c>
    </row>
    <row r="27" spans="1:5" x14ac:dyDescent="0.25">
      <c r="A27" s="7">
        <v>42370</v>
      </c>
      <c r="B27" t="s">
        <v>577</v>
      </c>
      <c r="C27" t="s">
        <v>613</v>
      </c>
      <c r="D27" t="s">
        <v>614</v>
      </c>
      <c r="E27" s="1">
        <v>669.6</v>
      </c>
    </row>
    <row r="28" spans="1:5" x14ac:dyDescent="0.25">
      <c r="A28" s="7">
        <v>42370</v>
      </c>
      <c r="B28" t="s">
        <v>577</v>
      </c>
      <c r="C28" t="s">
        <v>615</v>
      </c>
      <c r="D28" t="s">
        <v>616</v>
      </c>
      <c r="E28" s="1">
        <v>1399.45</v>
      </c>
    </row>
    <row r="29" spans="1:5" x14ac:dyDescent="0.25">
      <c r="A29" s="7">
        <v>42370</v>
      </c>
      <c r="B29" t="s">
        <v>577</v>
      </c>
      <c r="C29" t="s">
        <v>617</v>
      </c>
      <c r="D29" t="s">
        <v>618</v>
      </c>
      <c r="E29" s="1">
        <v>28000</v>
      </c>
    </row>
    <row r="30" spans="1:5" x14ac:dyDescent="0.25">
      <c r="A30" s="7">
        <v>42370</v>
      </c>
      <c r="B30" t="s">
        <v>577</v>
      </c>
      <c r="C30" t="s">
        <v>265</v>
      </c>
      <c r="D30" t="s">
        <v>619</v>
      </c>
      <c r="E30" s="1">
        <v>152030.04999999999</v>
      </c>
    </row>
    <row r="31" spans="1:5" x14ac:dyDescent="0.25">
      <c r="A31" s="7">
        <v>42370</v>
      </c>
      <c r="B31" t="s">
        <v>577</v>
      </c>
      <c r="C31" t="s">
        <v>620</v>
      </c>
      <c r="D31" t="s">
        <v>621</v>
      </c>
      <c r="E31" s="1">
        <v>2012.05</v>
      </c>
    </row>
    <row r="32" spans="1:5" x14ac:dyDescent="0.25">
      <c r="A32" s="7">
        <v>42370</v>
      </c>
      <c r="B32" t="s">
        <v>577</v>
      </c>
      <c r="C32" t="s">
        <v>622</v>
      </c>
      <c r="D32" t="s">
        <v>623</v>
      </c>
      <c r="E32" s="1">
        <v>1533.7</v>
      </c>
    </row>
    <row r="33" spans="1:5" x14ac:dyDescent="0.25">
      <c r="A33" s="7">
        <v>42370</v>
      </c>
      <c r="B33" t="s">
        <v>577</v>
      </c>
      <c r="C33" t="s">
        <v>624</v>
      </c>
      <c r="D33" t="s">
        <v>625</v>
      </c>
      <c r="E33" s="1">
        <v>3261.7</v>
      </c>
    </row>
    <row r="34" spans="1:5" x14ac:dyDescent="0.25">
      <c r="A34" s="7">
        <v>42370</v>
      </c>
      <c r="B34" t="s">
        <v>577</v>
      </c>
      <c r="C34" t="s">
        <v>626</v>
      </c>
      <c r="D34" t="s">
        <v>627</v>
      </c>
      <c r="E34" s="1">
        <v>74300</v>
      </c>
    </row>
    <row r="35" spans="1:5" x14ac:dyDescent="0.25">
      <c r="A35" s="7">
        <v>42370</v>
      </c>
      <c r="B35" t="s">
        <v>577</v>
      </c>
      <c r="C35" t="s">
        <v>628</v>
      </c>
      <c r="D35" t="s">
        <v>629</v>
      </c>
      <c r="E35" s="1">
        <v>46400</v>
      </c>
    </row>
    <row r="36" spans="1:5" x14ac:dyDescent="0.25">
      <c r="A36" s="7">
        <v>42370</v>
      </c>
      <c r="B36" t="s">
        <v>577</v>
      </c>
      <c r="C36" t="s">
        <v>630</v>
      </c>
      <c r="D36" t="s">
        <v>631</v>
      </c>
      <c r="E36" s="1">
        <v>78856.3</v>
      </c>
    </row>
    <row r="37" spans="1:5" x14ac:dyDescent="0.25">
      <c r="A37" s="7">
        <v>42370</v>
      </c>
      <c r="B37" t="s">
        <v>632</v>
      </c>
      <c r="C37" t="s">
        <v>633</v>
      </c>
      <c r="D37" t="s">
        <v>634</v>
      </c>
      <c r="E37" s="1">
        <v>32322.25</v>
      </c>
    </row>
    <row r="38" spans="1:5" x14ac:dyDescent="0.25">
      <c r="A38" s="7">
        <v>42370</v>
      </c>
      <c r="B38" t="s">
        <v>632</v>
      </c>
      <c r="C38" t="s">
        <v>635</v>
      </c>
      <c r="D38" t="s">
        <v>636</v>
      </c>
      <c r="E38" s="1">
        <v>1089.7</v>
      </c>
    </row>
    <row r="39" spans="1:5" x14ac:dyDescent="0.25">
      <c r="A39" s="7">
        <v>42370</v>
      </c>
      <c r="B39" t="s">
        <v>632</v>
      </c>
      <c r="C39" t="s">
        <v>637</v>
      </c>
      <c r="D39" t="s">
        <v>638</v>
      </c>
      <c r="E39" s="1">
        <v>245000</v>
      </c>
    </row>
    <row r="40" spans="1:5" x14ac:dyDescent="0.25">
      <c r="A40" s="7">
        <v>42370</v>
      </c>
      <c r="B40" t="s">
        <v>632</v>
      </c>
      <c r="C40" t="s">
        <v>639</v>
      </c>
      <c r="D40" t="s">
        <v>608</v>
      </c>
      <c r="E40" s="1">
        <v>271.10000000000002</v>
      </c>
    </row>
    <row r="41" spans="1:5" x14ac:dyDescent="0.25">
      <c r="A41" s="7">
        <v>42370</v>
      </c>
      <c r="B41" t="s">
        <v>632</v>
      </c>
      <c r="C41" t="s">
        <v>640</v>
      </c>
      <c r="D41" t="s">
        <v>616</v>
      </c>
      <c r="E41" s="1">
        <v>1919.1</v>
      </c>
    </row>
    <row r="42" spans="1:5" x14ac:dyDescent="0.25">
      <c r="A42" s="7">
        <v>42370</v>
      </c>
      <c r="B42" t="s">
        <v>632</v>
      </c>
      <c r="C42" t="s">
        <v>641</v>
      </c>
      <c r="D42" t="s">
        <v>616</v>
      </c>
      <c r="E42" s="1">
        <v>1460.45</v>
      </c>
    </row>
    <row r="43" spans="1:5" x14ac:dyDescent="0.25">
      <c r="A43" s="7">
        <v>42370</v>
      </c>
      <c r="B43" t="s">
        <v>642</v>
      </c>
      <c r="C43" t="s">
        <v>643</v>
      </c>
      <c r="D43" t="s">
        <v>644</v>
      </c>
      <c r="E43" s="1">
        <v>25920</v>
      </c>
    </row>
    <row r="44" spans="1:5" x14ac:dyDescent="0.25">
      <c r="A44" s="7">
        <v>42370</v>
      </c>
      <c r="B44" t="s">
        <v>645</v>
      </c>
      <c r="C44" t="s">
        <v>646</v>
      </c>
      <c r="D44" t="s">
        <v>647</v>
      </c>
      <c r="E44" s="1">
        <v>2441.9499999999998</v>
      </c>
    </row>
    <row r="45" spans="1:5" x14ac:dyDescent="0.25">
      <c r="A45" s="7">
        <v>42370</v>
      </c>
      <c r="B45" t="s">
        <v>645</v>
      </c>
      <c r="C45" t="s">
        <v>110</v>
      </c>
      <c r="D45" t="s">
        <v>648</v>
      </c>
      <c r="E45" s="1">
        <v>4044.6</v>
      </c>
    </row>
    <row r="46" spans="1:5" x14ac:dyDescent="0.25">
      <c r="A46" s="7">
        <v>42370</v>
      </c>
      <c r="B46" t="s">
        <v>74</v>
      </c>
      <c r="C46" t="s">
        <v>649</v>
      </c>
      <c r="D46" t="s">
        <v>650</v>
      </c>
      <c r="E46" s="1">
        <v>6774.7</v>
      </c>
    </row>
    <row r="47" spans="1:5" x14ac:dyDescent="0.25">
      <c r="A47" s="7">
        <v>42373</v>
      </c>
      <c r="B47" t="s">
        <v>632</v>
      </c>
      <c r="C47" t="s">
        <v>651</v>
      </c>
      <c r="D47" t="s">
        <v>652</v>
      </c>
      <c r="E47" s="1">
        <v>13900</v>
      </c>
    </row>
    <row r="48" spans="1:5" x14ac:dyDescent="0.25">
      <c r="A48" s="7">
        <v>42373</v>
      </c>
      <c r="B48" t="s">
        <v>632</v>
      </c>
      <c r="C48" t="s">
        <v>653</v>
      </c>
      <c r="D48" t="s">
        <v>654</v>
      </c>
      <c r="E48" s="1">
        <v>18100</v>
      </c>
    </row>
    <row r="49" spans="1:6" x14ac:dyDescent="0.25">
      <c r="A49" s="7">
        <v>42373</v>
      </c>
      <c r="B49" t="s">
        <v>632</v>
      </c>
      <c r="C49" t="s">
        <v>655</v>
      </c>
      <c r="D49" t="s">
        <v>656</v>
      </c>
      <c r="E49" s="1">
        <v>111400</v>
      </c>
      <c r="F49" s="1"/>
    </row>
    <row r="50" spans="1:6" x14ac:dyDescent="0.25">
      <c r="A50" s="7">
        <v>42377</v>
      </c>
      <c r="B50" t="s">
        <v>632</v>
      </c>
      <c r="C50" t="s">
        <v>657</v>
      </c>
      <c r="D50" t="s">
        <v>658</v>
      </c>
      <c r="E50" s="1">
        <v>32475.15</v>
      </c>
      <c r="F50" s="1"/>
    </row>
    <row r="51" spans="1:6" x14ac:dyDescent="0.25">
      <c r="A51" s="7">
        <v>42383</v>
      </c>
      <c r="B51" t="s">
        <v>632</v>
      </c>
      <c r="C51" t="s">
        <v>659</v>
      </c>
      <c r="D51" t="s">
        <v>660</v>
      </c>
      <c r="E51" s="1">
        <v>100000</v>
      </c>
    </row>
    <row r="52" spans="1:6" x14ac:dyDescent="0.25">
      <c r="A52" s="7">
        <v>42387</v>
      </c>
      <c r="B52" t="s">
        <v>632</v>
      </c>
      <c r="C52" t="s">
        <v>661</v>
      </c>
      <c r="D52" t="s">
        <v>662</v>
      </c>
      <c r="E52" s="1">
        <v>159292.20000000001</v>
      </c>
      <c r="F52" s="3"/>
    </row>
    <row r="53" spans="1:6" x14ac:dyDescent="0.25">
      <c r="A53" s="7">
        <v>42388</v>
      </c>
      <c r="B53" t="s">
        <v>645</v>
      </c>
      <c r="C53" t="s">
        <v>663</v>
      </c>
      <c r="D53" t="s">
        <v>664</v>
      </c>
      <c r="E53" s="1">
        <v>32076</v>
      </c>
    </row>
    <row r="54" spans="1:6" x14ac:dyDescent="0.25">
      <c r="A54" s="7">
        <v>42388</v>
      </c>
      <c r="B54" t="s">
        <v>645</v>
      </c>
      <c r="C54" t="s">
        <v>665</v>
      </c>
      <c r="D54" t="s">
        <v>666</v>
      </c>
      <c r="E54" s="1">
        <v>2023.55</v>
      </c>
    </row>
    <row r="55" spans="1:6" x14ac:dyDescent="0.25">
      <c r="A55" s="7">
        <v>42389</v>
      </c>
      <c r="B55" t="s">
        <v>564</v>
      </c>
      <c r="C55" t="s">
        <v>565</v>
      </c>
      <c r="D55" t="s">
        <v>566</v>
      </c>
      <c r="E55" s="1">
        <v>744.25</v>
      </c>
    </row>
    <row r="56" spans="1:6" x14ac:dyDescent="0.25">
      <c r="A56" s="7">
        <v>42389</v>
      </c>
      <c r="B56" t="s">
        <v>645</v>
      </c>
      <c r="C56" t="s">
        <v>667</v>
      </c>
      <c r="D56" t="s">
        <v>668</v>
      </c>
      <c r="E56" s="1">
        <v>3687.15</v>
      </c>
    </row>
    <row r="57" spans="1:6" x14ac:dyDescent="0.25">
      <c r="A57" s="7">
        <v>42389</v>
      </c>
      <c r="B57" t="s">
        <v>645</v>
      </c>
      <c r="C57" t="s">
        <v>669</v>
      </c>
      <c r="D57" t="s">
        <v>670</v>
      </c>
      <c r="E57" s="1">
        <v>11032.4</v>
      </c>
    </row>
    <row r="58" spans="1:6" x14ac:dyDescent="0.25">
      <c r="A58" s="7">
        <v>42389</v>
      </c>
      <c r="B58" t="s">
        <v>645</v>
      </c>
      <c r="C58" t="s">
        <v>671</v>
      </c>
      <c r="D58" t="s">
        <v>672</v>
      </c>
      <c r="E58" s="1">
        <v>1691.75</v>
      </c>
    </row>
    <row r="59" spans="1:6" x14ac:dyDescent="0.25">
      <c r="A59" s="7">
        <v>42389</v>
      </c>
      <c r="B59" t="s">
        <v>262</v>
      </c>
      <c r="C59" t="s">
        <v>673</v>
      </c>
      <c r="D59" t="s">
        <v>674</v>
      </c>
      <c r="E59" s="1">
        <v>158513.70000000001</v>
      </c>
    </row>
    <row r="60" spans="1:6" x14ac:dyDescent="0.25">
      <c r="A60" s="7">
        <v>42389</v>
      </c>
      <c r="B60" t="s">
        <v>267</v>
      </c>
      <c r="C60" t="s">
        <v>675</v>
      </c>
      <c r="D60" t="s">
        <v>676</v>
      </c>
      <c r="E60" s="1">
        <v>36474.400000000001</v>
      </c>
    </row>
    <row r="61" spans="1:6" x14ac:dyDescent="0.25">
      <c r="A61" s="7">
        <v>42391</v>
      </c>
      <c r="B61" t="s">
        <v>645</v>
      </c>
      <c r="C61" t="s">
        <v>677</v>
      </c>
      <c r="D61" t="s">
        <v>678</v>
      </c>
      <c r="E61" s="1">
        <v>110861.4</v>
      </c>
    </row>
    <row r="62" spans="1:6" x14ac:dyDescent="0.25">
      <c r="A62" s="7">
        <v>42394</v>
      </c>
      <c r="B62" t="s">
        <v>645</v>
      </c>
      <c r="C62" t="s">
        <v>679</v>
      </c>
      <c r="D62" t="s">
        <v>585</v>
      </c>
      <c r="E62" s="1">
        <v>48873.8</v>
      </c>
    </row>
    <row r="63" spans="1:6" x14ac:dyDescent="0.25">
      <c r="A63" s="7">
        <v>42395</v>
      </c>
      <c r="B63" t="s">
        <v>680</v>
      </c>
      <c r="C63" t="s">
        <v>681</v>
      </c>
      <c r="D63" t="s">
        <v>682</v>
      </c>
      <c r="E63" s="1">
        <v>3192.5</v>
      </c>
    </row>
    <row r="64" spans="1:6" x14ac:dyDescent="0.25">
      <c r="A64" s="7">
        <v>42396</v>
      </c>
      <c r="B64" t="s">
        <v>567</v>
      </c>
      <c r="C64" t="s">
        <v>568</v>
      </c>
      <c r="D64" t="s">
        <v>569</v>
      </c>
      <c r="E64" s="1">
        <v>2570.4</v>
      </c>
    </row>
    <row r="65" spans="1:5" x14ac:dyDescent="0.25">
      <c r="A65" s="7">
        <v>42397</v>
      </c>
      <c r="B65" t="s">
        <v>645</v>
      </c>
      <c r="C65" t="s">
        <v>683</v>
      </c>
      <c r="D65" t="s">
        <v>684</v>
      </c>
      <c r="E65" s="1">
        <v>1101.95</v>
      </c>
    </row>
    <row r="66" spans="1:5" x14ac:dyDescent="0.25">
      <c r="A66" s="7">
        <v>42397</v>
      </c>
      <c r="B66" t="s">
        <v>645</v>
      </c>
      <c r="C66" t="s">
        <v>685</v>
      </c>
      <c r="D66" t="s">
        <v>686</v>
      </c>
      <c r="E66" s="1">
        <v>11011.7</v>
      </c>
    </row>
    <row r="67" spans="1:5" x14ac:dyDescent="0.25">
      <c r="A67" s="7">
        <v>42397</v>
      </c>
      <c r="B67" t="s">
        <v>645</v>
      </c>
      <c r="C67" t="s">
        <v>91</v>
      </c>
      <c r="D67" t="s">
        <v>687</v>
      </c>
      <c r="E67" s="1">
        <v>11226.2</v>
      </c>
    </row>
    <row r="68" spans="1:5" x14ac:dyDescent="0.25">
      <c r="A68" s="7">
        <v>42400</v>
      </c>
      <c r="B68" t="s">
        <v>645</v>
      </c>
      <c r="C68" t="s">
        <v>688</v>
      </c>
      <c r="D68" t="s">
        <v>623</v>
      </c>
      <c r="E68" s="1">
        <v>2004.35</v>
      </c>
    </row>
    <row r="69" spans="1:5" x14ac:dyDescent="0.25">
      <c r="A69" s="7">
        <v>42400</v>
      </c>
      <c r="B69" t="s">
        <v>645</v>
      </c>
      <c r="C69" t="s">
        <v>117</v>
      </c>
      <c r="D69" t="s">
        <v>689</v>
      </c>
      <c r="E69" s="1">
        <v>1072.2</v>
      </c>
    </row>
    <row r="70" spans="1:5" x14ac:dyDescent="0.25">
      <c r="A70" s="7">
        <v>42401</v>
      </c>
      <c r="B70" t="s">
        <v>690</v>
      </c>
      <c r="C70" t="s">
        <v>691</v>
      </c>
      <c r="D70" t="s">
        <v>692</v>
      </c>
      <c r="E70" s="1">
        <v>27900</v>
      </c>
    </row>
    <row r="71" spans="1:5" x14ac:dyDescent="0.25">
      <c r="A71" s="7">
        <v>42401</v>
      </c>
      <c r="B71" t="s">
        <v>690</v>
      </c>
      <c r="C71" t="s">
        <v>693</v>
      </c>
      <c r="D71" t="s">
        <v>694</v>
      </c>
      <c r="E71" s="1">
        <v>46500</v>
      </c>
    </row>
    <row r="72" spans="1:5" x14ac:dyDescent="0.25">
      <c r="A72" s="7">
        <v>42402</v>
      </c>
      <c r="B72" t="s">
        <v>690</v>
      </c>
      <c r="C72" t="s">
        <v>93</v>
      </c>
      <c r="D72" t="s">
        <v>695</v>
      </c>
      <c r="E72" s="1">
        <v>458972.95</v>
      </c>
    </row>
    <row r="73" spans="1:5" x14ac:dyDescent="0.25">
      <c r="A73" s="7">
        <v>42404</v>
      </c>
      <c r="B73" t="s">
        <v>690</v>
      </c>
      <c r="C73" t="s">
        <v>108</v>
      </c>
      <c r="D73" t="s">
        <v>696</v>
      </c>
      <c r="E73" s="1">
        <v>95285.8</v>
      </c>
    </row>
    <row r="74" spans="1:5" x14ac:dyDescent="0.25">
      <c r="A74" s="7">
        <v>42406</v>
      </c>
      <c r="B74" t="s">
        <v>690</v>
      </c>
      <c r="C74" t="s">
        <v>697</v>
      </c>
      <c r="D74" t="s">
        <v>698</v>
      </c>
      <c r="E74" s="1">
        <v>82179.7</v>
      </c>
    </row>
    <row r="75" spans="1:5" x14ac:dyDescent="0.25">
      <c r="A75" s="7">
        <v>42409</v>
      </c>
      <c r="B75" t="s">
        <v>690</v>
      </c>
      <c r="C75" t="s">
        <v>699</v>
      </c>
      <c r="D75" t="s">
        <v>700</v>
      </c>
      <c r="E75" s="1">
        <v>71999.45</v>
      </c>
    </row>
    <row r="76" spans="1:5" x14ac:dyDescent="0.25">
      <c r="A76" s="7">
        <v>42409</v>
      </c>
      <c r="B76" t="s">
        <v>701</v>
      </c>
      <c r="C76" t="s">
        <v>702</v>
      </c>
      <c r="D76" t="s">
        <v>703</v>
      </c>
      <c r="E76" s="1">
        <v>6211.85</v>
      </c>
    </row>
    <row r="77" spans="1:5" x14ac:dyDescent="0.25">
      <c r="A77" s="7">
        <v>42410</v>
      </c>
      <c r="B77" t="s">
        <v>690</v>
      </c>
      <c r="C77" t="s">
        <v>704</v>
      </c>
      <c r="D77" t="s">
        <v>705</v>
      </c>
      <c r="E77" s="1">
        <v>105480</v>
      </c>
    </row>
    <row r="78" spans="1:5" x14ac:dyDescent="0.25">
      <c r="A78" s="7">
        <v>42410</v>
      </c>
      <c r="B78" t="s">
        <v>85</v>
      </c>
      <c r="C78" t="s">
        <v>706</v>
      </c>
      <c r="D78" t="s">
        <v>707</v>
      </c>
      <c r="E78" s="1">
        <v>200700</v>
      </c>
    </row>
    <row r="79" spans="1:5" x14ac:dyDescent="0.25">
      <c r="A79" s="7">
        <v>42415</v>
      </c>
      <c r="B79" t="s">
        <v>690</v>
      </c>
      <c r="C79" t="s">
        <v>708</v>
      </c>
      <c r="D79" t="s">
        <v>709</v>
      </c>
      <c r="E79" s="1">
        <v>31104</v>
      </c>
    </row>
    <row r="80" spans="1:5" x14ac:dyDescent="0.25">
      <c r="A80" s="7">
        <v>42416</v>
      </c>
      <c r="B80" t="s">
        <v>690</v>
      </c>
      <c r="C80" t="s">
        <v>710</v>
      </c>
      <c r="D80" t="s">
        <v>711</v>
      </c>
      <c r="E80" s="1">
        <v>32322.25</v>
      </c>
    </row>
    <row r="81" spans="1:5" x14ac:dyDescent="0.25">
      <c r="A81" s="7">
        <v>42416</v>
      </c>
      <c r="B81" t="s">
        <v>690</v>
      </c>
      <c r="C81" t="s">
        <v>712</v>
      </c>
      <c r="D81" t="s">
        <v>713</v>
      </c>
      <c r="E81" s="1">
        <v>57026.55</v>
      </c>
    </row>
    <row r="82" spans="1:5" x14ac:dyDescent="0.25">
      <c r="A82" s="7">
        <v>42418</v>
      </c>
      <c r="B82" t="s">
        <v>690</v>
      </c>
      <c r="C82" t="s">
        <v>714</v>
      </c>
      <c r="D82" t="s">
        <v>715</v>
      </c>
      <c r="E82" s="1">
        <v>1691.75</v>
      </c>
    </row>
    <row r="83" spans="1:5" x14ac:dyDescent="0.25">
      <c r="A83" s="7">
        <v>42418</v>
      </c>
      <c r="B83" t="s">
        <v>690</v>
      </c>
      <c r="C83" t="s">
        <v>716</v>
      </c>
      <c r="D83" t="s">
        <v>717</v>
      </c>
      <c r="E83" s="1">
        <v>78</v>
      </c>
    </row>
    <row r="84" spans="1:5" x14ac:dyDescent="0.25">
      <c r="A84" s="7">
        <v>42423</v>
      </c>
      <c r="B84" t="s">
        <v>690</v>
      </c>
      <c r="C84" t="s">
        <v>718</v>
      </c>
      <c r="D84" t="s">
        <v>719</v>
      </c>
      <c r="E84" s="1">
        <v>88714.9</v>
      </c>
    </row>
    <row r="85" spans="1:5" x14ac:dyDescent="0.25">
      <c r="A85" s="7">
        <v>42427</v>
      </c>
      <c r="B85" t="s">
        <v>85</v>
      </c>
      <c r="C85" t="s">
        <v>720</v>
      </c>
      <c r="D85" t="s">
        <v>721</v>
      </c>
      <c r="E85" s="1">
        <v>10000</v>
      </c>
    </row>
    <row r="86" spans="1:5" x14ac:dyDescent="0.25">
      <c r="A86" s="7">
        <v>42427</v>
      </c>
      <c r="B86" t="s">
        <v>85</v>
      </c>
      <c r="C86" t="s">
        <v>722</v>
      </c>
      <c r="D86" t="s">
        <v>723</v>
      </c>
      <c r="E86" s="1">
        <v>70000</v>
      </c>
    </row>
    <row r="87" spans="1:5" x14ac:dyDescent="0.25">
      <c r="A87" s="7">
        <v>42429</v>
      </c>
      <c r="B87" t="s">
        <v>85</v>
      </c>
      <c r="C87" t="s">
        <v>724</v>
      </c>
      <c r="D87" t="s">
        <v>725</v>
      </c>
      <c r="E87" s="1">
        <v>1836</v>
      </c>
    </row>
    <row r="88" spans="1:5" x14ac:dyDescent="0.25">
      <c r="A88" s="7">
        <v>42429</v>
      </c>
      <c r="B88" t="s">
        <v>85</v>
      </c>
      <c r="C88" t="s">
        <v>726</v>
      </c>
      <c r="D88" t="s">
        <v>727</v>
      </c>
      <c r="E88" s="1">
        <v>5316.7</v>
      </c>
    </row>
    <row r="89" spans="1:5" x14ac:dyDescent="0.25">
      <c r="A89" s="7">
        <v>42429</v>
      </c>
      <c r="B89" t="s">
        <v>85</v>
      </c>
      <c r="C89" t="s">
        <v>728</v>
      </c>
      <c r="D89" t="s">
        <v>729</v>
      </c>
      <c r="E89" s="1">
        <v>6188.25</v>
      </c>
    </row>
    <row r="90" spans="1:5" x14ac:dyDescent="0.25">
      <c r="A90" s="7">
        <v>42429</v>
      </c>
      <c r="B90" t="s">
        <v>85</v>
      </c>
      <c r="C90" t="s">
        <v>730</v>
      </c>
      <c r="D90" t="s">
        <v>731</v>
      </c>
      <c r="E90" s="1">
        <v>4968</v>
      </c>
    </row>
    <row r="91" spans="1:5" x14ac:dyDescent="0.25">
      <c r="A91" s="7">
        <v>42429</v>
      </c>
      <c r="B91" t="s">
        <v>107</v>
      </c>
      <c r="C91" t="s">
        <v>732</v>
      </c>
      <c r="D91" t="s">
        <v>733</v>
      </c>
      <c r="E91" s="1">
        <v>3765.3</v>
      </c>
    </row>
    <row r="92" spans="1:5" x14ac:dyDescent="0.25">
      <c r="A92" s="7">
        <v>42430</v>
      </c>
      <c r="B92" t="s">
        <v>734</v>
      </c>
      <c r="C92" t="s">
        <v>735</v>
      </c>
      <c r="D92" t="s">
        <v>736</v>
      </c>
      <c r="E92" s="1">
        <v>25000</v>
      </c>
    </row>
    <row r="93" spans="1:5" x14ac:dyDescent="0.25">
      <c r="A93" s="7">
        <v>42430</v>
      </c>
      <c r="B93" t="s">
        <v>734</v>
      </c>
      <c r="C93" t="s">
        <v>737</v>
      </c>
      <c r="D93" t="s">
        <v>738</v>
      </c>
      <c r="E93" s="1">
        <v>27900</v>
      </c>
    </row>
    <row r="94" spans="1:5" x14ac:dyDescent="0.25">
      <c r="A94" s="7">
        <v>42430</v>
      </c>
      <c r="B94" t="s">
        <v>734</v>
      </c>
      <c r="C94" t="s">
        <v>739</v>
      </c>
      <c r="D94" t="s">
        <v>740</v>
      </c>
      <c r="E94" s="1">
        <v>37100</v>
      </c>
    </row>
    <row r="95" spans="1:5" x14ac:dyDescent="0.25">
      <c r="A95" s="7">
        <v>42432</v>
      </c>
      <c r="B95" t="s">
        <v>734</v>
      </c>
      <c r="C95" t="s">
        <v>741</v>
      </c>
      <c r="D95" t="s">
        <v>742</v>
      </c>
      <c r="E95" s="1">
        <v>5000</v>
      </c>
    </row>
    <row r="96" spans="1:5" x14ac:dyDescent="0.25">
      <c r="A96" s="7">
        <v>42437</v>
      </c>
      <c r="B96" t="s">
        <v>734</v>
      </c>
      <c r="C96" t="s">
        <v>743</v>
      </c>
      <c r="D96" t="s">
        <v>744</v>
      </c>
      <c r="E96" s="1">
        <v>30212.35</v>
      </c>
    </row>
    <row r="97" spans="1:5" x14ac:dyDescent="0.25">
      <c r="A97" s="7">
        <v>42440</v>
      </c>
      <c r="B97" t="s">
        <v>734</v>
      </c>
      <c r="C97" t="s">
        <v>745</v>
      </c>
      <c r="D97" t="s">
        <v>746</v>
      </c>
      <c r="E97" s="1">
        <v>237000</v>
      </c>
    </row>
    <row r="98" spans="1:5" x14ac:dyDescent="0.25">
      <c r="A98" s="7">
        <v>42443</v>
      </c>
      <c r="B98" t="s">
        <v>734</v>
      </c>
      <c r="C98" t="s">
        <v>747</v>
      </c>
      <c r="D98" t="s">
        <v>748</v>
      </c>
      <c r="E98" s="1">
        <v>52742</v>
      </c>
    </row>
    <row r="99" spans="1:5" x14ac:dyDescent="0.25">
      <c r="A99" s="7">
        <v>42444</v>
      </c>
      <c r="B99" t="s">
        <v>734</v>
      </c>
      <c r="C99" t="s">
        <v>749</v>
      </c>
      <c r="D99" t="s">
        <v>581</v>
      </c>
      <c r="E99" s="1">
        <v>257.75</v>
      </c>
    </row>
    <row r="100" spans="1:5" x14ac:dyDescent="0.25">
      <c r="A100" s="7">
        <v>42447</v>
      </c>
      <c r="B100" t="s">
        <v>734</v>
      </c>
      <c r="C100" t="s">
        <v>750</v>
      </c>
      <c r="D100" t="s">
        <v>751</v>
      </c>
      <c r="E100" s="1">
        <v>884</v>
      </c>
    </row>
    <row r="101" spans="1:5" x14ac:dyDescent="0.25">
      <c r="A101" s="7">
        <v>42447</v>
      </c>
      <c r="B101" t="s">
        <v>734</v>
      </c>
      <c r="C101" t="s">
        <v>752</v>
      </c>
      <c r="D101" t="s">
        <v>753</v>
      </c>
      <c r="E101" s="1">
        <v>104</v>
      </c>
    </row>
    <row r="102" spans="1:5" x14ac:dyDescent="0.25">
      <c r="A102" s="7">
        <v>42447</v>
      </c>
      <c r="B102" t="s">
        <v>734</v>
      </c>
      <c r="C102" t="s">
        <v>754</v>
      </c>
      <c r="D102" t="s">
        <v>755</v>
      </c>
      <c r="E102" s="1">
        <v>1691.75</v>
      </c>
    </row>
    <row r="103" spans="1:5" x14ac:dyDescent="0.25">
      <c r="A103" s="7">
        <v>42447</v>
      </c>
      <c r="B103" t="s">
        <v>734</v>
      </c>
      <c r="C103" t="s">
        <v>756</v>
      </c>
      <c r="D103" t="s">
        <v>757</v>
      </c>
      <c r="E103" s="1">
        <v>6448</v>
      </c>
    </row>
    <row r="104" spans="1:5" x14ac:dyDescent="0.25">
      <c r="A104" s="7">
        <v>42447</v>
      </c>
      <c r="B104" t="s">
        <v>734</v>
      </c>
      <c r="C104" t="s">
        <v>758</v>
      </c>
      <c r="D104" t="s">
        <v>759</v>
      </c>
      <c r="E104" s="1">
        <v>5595.55</v>
      </c>
    </row>
    <row r="105" spans="1:5" x14ac:dyDescent="0.25">
      <c r="A105" s="7">
        <v>42450</v>
      </c>
      <c r="B105" t="s">
        <v>734</v>
      </c>
      <c r="C105" t="s">
        <v>760</v>
      </c>
      <c r="D105" t="s">
        <v>761</v>
      </c>
      <c r="E105" s="1">
        <v>43740</v>
      </c>
    </row>
    <row r="106" spans="1:5" x14ac:dyDescent="0.25">
      <c r="A106" s="7">
        <v>42451</v>
      </c>
      <c r="B106" t="s">
        <v>116</v>
      </c>
      <c r="C106" t="s">
        <v>762</v>
      </c>
      <c r="D106" t="s">
        <v>763</v>
      </c>
      <c r="E106" s="1">
        <v>47692.95</v>
      </c>
    </row>
    <row r="107" spans="1:5" x14ac:dyDescent="0.25">
      <c r="A107" s="7">
        <v>42452</v>
      </c>
      <c r="B107" t="s">
        <v>734</v>
      </c>
      <c r="C107" t="s">
        <v>764</v>
      </c>
      <c r="D107" t="s">
        <v>765</v>
      </c>
      <c r="E107" s="1">
        <v>360399.55</v>
      </c>
    </row>
    <row r="108" spans="1:5" x14ac:dyDescent="0.25">
      <c r="A108" s="7">
        <v>42452</v>
      </c>
      <c r="B108" t="s">
        <v>734</v>
      </c>
      <c r="C108" t="s">
        <v>766</v>
      </c>
      <c r="D108" t="s">
        <v>767</v>
      </c>
      <c r="E108" s="1">
        <v>57115.15</v>
      </c>
    </row>
    <row r="109" spans="1:5" x14ac:dyDescent="0.25">
      <c r="A109" s="7">
        <v>42452</v>
      </c>
      <c r="B109" t="s">
        <v>734</v>
      </c>
      <c r="C109" t="s">
        <v>768</v>
      </c>
      <c r="D109" t="s">
        <v>769</v>
      </c>
      <c r="E109" s="1">
        <v>18697.7</v>
      </c>
    </row>
    <row r="110" spans="1:5" x14ac:dyDescent="0.25">
      <c r="A110" s="7">
        <v>42452</v>
      </c>
      <c r="B110" t="s">
        <v>734</v>
      </c>
      <c r="C110" t="s">
        <v>770</v>
      </c>
      <c r="D110" t="s">
        <v>771</v>
      </c>
      <c r="E110" s="1">
        <v>16440.5</v>
      </c>
    </row>
    <row r="111" spans="1:5" x14ac:dyDescent="0.25">
      <c r="A111" s="7">
        <v>42452</v>
      </c>
      <c r="B111" t="s">
        <v>772</v>
      </c>
      <c r="C111" t="s">
        <v>773</v>
      </c>
      <c r="D111" t="s">
        <v>774</v>
      </c>
      <c r="E111" s="1">
        <v>304766.65000000002</v>
      </c>
    </row>
    <row r="112" spans="1:5" x14ac:dyDescent="0.25">
      <c r="A112" s="7">
        <v>42452</v>
      </c>
      <c r="B112" t="s">
        <v>772</v>
      </c>
      <c r="C112" t="s">
        <v>775</v>
      </c>
      <c r="D112" t="s">
        <v>765</v>
      </c>
      <c r="E112" s="1">
        <v>54403.5</v>
      </c>
    </row>
    <row r="113" spans="1:5" x14ac:dyDescent="0.25">
      <c r="A113" s="7">
        <v>42453</v>
      </c>
      <c r="B113" t="s">
        <v>116</v>
      </c>
      <c r="C113" t="s">
        <v>776</v>
      </c>
      <c r="D113" t="s">
        <v>777</v>
      </c>
      <c r="E113" s="1">
        <v>132679.45000000001</v>
      </c>
    </row>
    <row r="114" spans="1:5" x14ac:dyDescent="0.25">
      <c r="A114" s="7">
        <v>42459</v>
      </c>
      <c r="B114" t="s">
        <v>116</v>
      </c>
      <c r="C114" t="s">
        <v>441</v>
      </c>
      <c r="D114" t="s">
        <v>778</v>
      </c>
      <c r="E114" s="1">
        <v>4320</v>
      </c>
    </row>
    <row r="115" spans="1:5" x14ac:dyDescent="0.25">
      <c r="A115" s="7">
        <v>42459</v>
      </c>
      <c r="B115" t="s">
        <v>116</v>
      </c>
      <c r="C115" t="s">
        <v>453</v>
      </c>
      <c r="D115" t="s">
        <v>779</v>
      </c>
      <c r="E115" s="1">
        <v>245000</v>
      </c>
    </row>
    <row r="116" spans="1:5" x14ac:dyDescent="0.25">
      <c r="A116" s="7">
        <v>42460</v>
      </c>
      <c r="B116" t="s">
        <v>780</v>
      </c>
      <c r="C116" t="s">
        <v>781</v>
      </c>
      <c r="D116" t="s">
        <v>782</v>
      </c>
      <c r="E116" s="1">
        <v>25455</v>
      </c>
    </row>
    <row r="117" spans="1:5" x14ac:dyDescent="0.25">
      <c r="A117" s="7">
        <v>42460</v>
      </c>
      <c r="B117" t="s">
        <v>112</v>
      </c>
      <c r="C117" t="s">
        <v>783</v>
      </c>
      <c r="D117" t="s">
        <v>784</v>
      </c>
      <c r="E117" s="1">
        <v>3026.1</v>
      </c>
    </row>
    <row r="118" spans="1:5" x14ac:dyDescent="0.25">
      <c r="A118" s="7">
        <v>42460</v>
      </c>
      <c r="B118" t="s">
        <v>116</v>
      </c>
      <c r="C118" t="s">
        <v>785</v>
      </c>
      <c r="D118" t="s">
        <v>786</v>
      </c>
      <c r="E118" s="1">
        <v>1023.3</v>
      </c>
    </row>
    <row r="119" spans="1:5" x14ac:dyDescent="0.25">
      <c r="A119" s="7">
        <v>42460</v>
      </c>
      <c r="B119" t="s">
        <v>116</v>
      </c>
      <c r="C119" t="s">
        <v>787</v>
      </c>
      <c r="D119" t="s">
        <v>733</v>
      </c>
      <c r="E119" s="1">
        <v>2806.25</v>
      </c>
    </row>
    <row r="120" spans="1:5" x14ac:dyDescent="0.25">
      <c r="A120" s="7">
        <v>42461</v>
      </c>
      <c r="B120" t="s">
        <v>788</v>
      </c>
      <c r="C120" t="s">
        <v>789</v>
      </c>
      <c r="D120" t="s">
        <v>790</v>
      </c>
      <c r="E120" s="1">
        <v>55700</v>
      </c>
    </row>
    <row r="121" spans="1:5" x14ac:dyDescent="0.25">
      <c r="A121" s="7">
        <v>42464</v>
      </c>
      <c r="B121" t="s">
        <v>788</v>
      </c>
      <c r="C121" t="s">
        <v>791</v>
      </c>
      <c r="D121" t="s">
        <v>792</v>
      </c>
      <c r="E121" s="1">
        <v>9478.4500000000007</v>
      </c>
    </row>
    <row r="122" spans="1:5" x14ac:dyDescent="0.25">
      <c r="A122" s="7">
        <v>42465</v>
      </c>
      <c r="B122" t="s">
        <v>788</v>
      </c>
      <c r="C122" t="s">
        <v>793</v>
      </c>
      <c r="D122" t="s">
        <v>794</v>
      </c>
      <c r="E122" s="1">
        <v>100000</v>
      </c>
    </row>
    <row r="123" spans="1:5" x14ac:dyDescent="0.25">
      <c r="A123" s="7">
        <v>42465</v>
      </c>
      <c r="B123" t="s">
        <v>788</v>
      </c>
      <c r="C123" t="s">
        <v>795</v>
      </c>
      <c r="D123" t="s">
        <v>796</v>
      </c>
      <c r="E123" s="1">
        <v>5793.15</v>
      </c>
    </row>
    <row r="124" spans="1:5" x14ac:dyDescent="0.25">
      <c r="A124" s="7">
        <v>42471</v>
      </c>
      <c r="B124" t="s">
        <v>788</v>
      </c>
      <c r="C124" t="s">
        <v>450</v>
      </c>
      <c r="D124" t="s">
        <v>303</v>
      </c>
      <c r="E124" s="1">
        <v>9163</v>
      </c>
    </row>
    <row r="125" spans="1:5" x14ac:dyDescent="0.25">
      <c r="A125" s="7">
        <v>42471</v>
      </c>
      <c r="B125" t="s">
        <v>788</v>
      </c>
      <c r="C125" t="s">
        <v>456</v>
      </c>
      <c r="D125" t="s">
        <v>797</v>
      </c>
      <c r="E125" s="1">
        <v>1809</v>
      </c>
    </row>
    <row r="126" spans="1:5" x14ac:dyDescent="0.25">
      <c r="A126" s="7">
        <v>42471</v>
      </c>
      <c r="B126" t="s">
        <v>788</v>
      </c>
      <c r="C126" t="s">
        <v>427</v>
      </c>
      <c r="D126" t="s">
        <v>798</v>
      </c>
      <c r="E126" s="1">
        <v>6490.8</v>
      </c>
    </row>
    <row r="127" spans="1:5" x14ac:dyDescent="0.25">
      <c r="A127" s="7">
        <v>42471</v>
      </c>
      <c r="B127" t="s">
        <v>788</v>
      </c>
      <c r="C127" t="s">
        <v>458</v>
      </c>
      <c r="D127" t="s">
        <v>799</v>
      </c>
      <c r="E127" s="1">
        <v>5078.8</v>
      </c>
    </row>
    <row r="128" spans="1:5" x14ac:dyDescent="0.25">
      <c r="A128" s="7">
        <v>42471</v>
      </c>
      <c r="B128" t="s">
        <v>788</v>
      </c>
      <c r="C128" t="s">
        <v>800</v>
      </c>
      <c r="D128" t="s">
        <v>797</v>
      </c>
      <c r="E128" s="1">
        <v>1123.2</v>
      </c>
    </row>
    <row r="129" spans="1:6" x14ac:dyDescent="0.25">
      <c r="A129" s="7">
        <v>42471</v>
      </c>
      <c r="B129" t="s">
        <v>788</v>
      </c>
      <c r="C129" t="s">
        <v>801</v>
      </c>
      <c r="D129" t="s">
        <v>798</v>
      </c>
      <c r="E129" s="1">
        <v>3245.4</v>
      </c>
    </row>
    <row r="130" spans="1:6" x14ac:dyDescent="0.25">
      <c r="A130" s="7">
        <v>42471</v>
      </c>
      <c r="B130" t="s">
        <v>788</v>
      </c>
      <c r="C130" t="s">
        <v>211</v>
      </c>
      <c r="D130" t="s">
        <v>802</v>
      </c>
      <c r="E130" s="1">
        <v>38880</v>
      </c>
    </row>
    <row r="131" spans="1:6" x14ac:dyDescent="0.25">
      <c r="A131" s="7">
        <v>42471</v>
      </c>
      <c r="B131" t="s">
        <v>788</v>
      </c>
      <c r="C131" t="s">
        <v>803</v>
      </c>
      <c r="D131" t="s">
        <v>804</v>
      </c>
      <c r="E131" s="1">
        <v>16823.2</v>
      </c>
      <c r="F131" s="1"/>
    </row>
    <row r="132" spans="1:6" x14ac:dyDescent="0.25">
      <c r="A132" s="7">
        <v>42471</v>
      </c>
      <c r="B132" t="s">
        <v>788</v>
      </c>
      <c r="C132" t="s">
        <v>805</v>
      </c>
      <c r="D132" t="s">
        <v>806</v>
      </c>
      <c r="E132" s="1">
        <v>22396.55</v>
      </c>
      <c r="F132" s="1"/>
    </row>
    <row r="133" spans="1:6" x14ac:dyDescent="0.25">
      <c r="A133" s="7">
        <v>42471</v>
      </c>
      <c r="B133" t="s">
        <v>788</v>
      </c>
      <c r="C133" t="s">
        <v>807</v>
      </c>
      <c r="D133" t="s">
        <v>808</v>
      </c>
      <c r="E133" s="1">
        <v>94524.05</v>
      </c>
      <c r="F133" s="1"/>
    </row>
    <row r="134" spans="1:6" x14ac:dyDescent="0.25">
      <c r="A134" s="7">
        <v>42472</v>
      </c>
      <c r="B134" t="s">
        <v>341</v>
      </c>
      <c r="C134" t="s">
        <v>570</v>
      </c>
      <c r="D134" t="s">
        <v>571</v>
      </c>
      <c r="E134" s="1">
        <v>215.5</v>
      </c>
    </row>
    <row r="135" spans="1:6" x14ac:dyDescent="0.25">
      <c r="A135" s="7">
        <v>42472</v>
      </c>
      <c r="B135" t="s">
        <v>809</v>
      </c>
      <c r="C135" t="s">
        <v>810</v>
      </c>
      <c r="D135" t="s">
        <v>811</v>
      </c>
      <c r="E135" s="1">
        <v>40506.5</v>
      </c>
    </row>
    <row r="136" spans="1:6" x14ac:dyDescent="0.25">
      <c r="A136" s="7">
        <v>42473</v>
      </c>
      <c r="B136" t="s">
        <v>812</v>
      </c>
      <c r="C136" t="s">
        <v>813</v>
      </c>
      <c r="D136" t="s">
        <v>814</v>
      </c>
      <c r="E136" s="1">
        <v>3335</v>
      </c>
    </row>
    <row r="137" spans="1:6" x14ac:dyDescent="0.25">
      <c r="A137" s="7">
        <v>42474</v>
      </c>
      <c r="B137" t="s">
        <v>788</v>
      </c>
      <c r="C137" t="s">
        <v>268</v>
      </c>
      <c r="D137" t="s">
        <v>736</v>
      </c>
      <c r="E137" s="1">
        <v>70000</v>
      </c>
    </row>
    <row r="138" spans="1:6" x14ac:dyDescent="0.25">
      <c r="A138" s="7">
        <v>42474</v>
      </c>
      <c r="B138" t="s">
        <v>788</v>
      </c>
      <c r="C138" t="s">
        <v>815</v>
      </c>
      <c r="D138" t="s">
        <v>816</v>
      </c>
      <c r="E138" s="1">
        <v>103718.2</v>
      </c>
    </row>
    <row r="139" spans="1:6" x14ac:dyDescent="0.25">
      <c r="A139" s="7">
        <v>42478</v>
      </c>
      <c r="B139" t="s">
        <v>788</v>
      </c>
      <c r="C139" t="s">
        <v>817</v>
      </c>
      <c r="D139" t="s">
        <v>818</v>
      </c>
      <c r="E139" s="1">
        <v>208</v>
      </c>
    </row>
    <row r="140" spans="1:6" x14ac:dyDescent="0.25">
      <c r="A140" s="7">
        <v>42478</v>
      </c>
      <c r="B140" t="s">
        <v>788</v>
      </c>
      <c r="C140" t="s">
        <v>819</v>
      </c>
      <c r="D140" t="s">
        <v>820</v>
      </c>
      <c r="E140" s="1">
        <v>364</v>
      </c>
    </row>
    <row r="141" spans="1:6" x14ac:dyDescent="0.25">
      <c r="A141" s="7">
        <v>42478</v>
      </c>
      <c r="B141" t="s">
        <v>788</v>
      </c>
      <c r="C141" t="s">
        <v>821</v>
      </c>
      <c r="D141" t="s">
        <v>822</v>
      </c>
      <c r="E141" s="1">
        <v>208</v>
      </c>
    </row>
    <row r="142" spans="1:6" x14ac:dyDescent="0.25">
      <c r="A142" s="7">
        <v>42478</v>
      </c>
      <c r="B142" t="s">
        <v>788</v>
      </c>
      <c r="C142" t="s">
        <v>823</v>
      </c>
      <c r="D142" t="s">
        <v>824</v>
      </c>
      <c r="E142" s="1">
        <v>104</v>
      </c>
    </row>
    <row r="143" spans="1:6" x14ac:dyDescent="0.25">
      <c r="A143" s="7">
        <v>42478</v>
      </c>
      <c r="B143" t="s">
        <v>788</v>
      </c>
      <c r="C143" t="s">
        <v>290</v>
      </c>
      <c r="D143" t="s">
        <v>825</v>
      </c>
      <c r="E143" s="1">
        <v>156</v>
      </c>
    </row>
    <row r="144" spans="1:6" x14ac:dyDescent="0.25">
      <c r="A144" s="7">
        <v>42478</v>
      </c>
      <c r="B144" t="s">
        <v>788</v>
      </c>
      <c r="C144" t="s">
        <v>826</v>
      </c>
      <c r="D144" t="s">
        <v>825</v>
      </c>
      <c r="E144" s="1">
        <v>156</v>
      </c>
    </row>
    <row r="145" spans="1:5" x14ac:dyDescent="0.25">
      <c r="A145" s="7">
        <v>42478</v>
      </c>
      <c r="B145" t="s">
        <v>788</v>
      </c>
      <c r="C145" t="s">
        <v>827</v>
      </c>
      <c r="D145" t="s">
        <v>825</v>
      </c>
      <c r="E145" s="1">
        <v>208</v>
      </c>
    </row>
    <row r="146" spans="1:5" x14ac:dyDescent="0.25">
      <c r="A146" s="7">
        <v>42478</v>
      </c>
      <c r="B146" t="s">
        <v>788</v>
      </c>
      <c r="C146" t="s">
        <v>828</v>
      </c>
      <c r="D146" t="s">
        <v>829</v>
      </c>
      <c r="E146" s="1">
        <v>1691.75</v>
      </c>
    </row>
    <row r="147" spans="1:5" x14ac:dyDescent="0.25">
      <c r="A147" s="7">
        <v>42478</v>
      </c>
      <c r="B147" t="s">
        <v>788</v>
      </c>
      <c r="C147" t="s">
        <v>830</v>
      </c>
      <c r="D147" t="s">
        <v>831</v>
      </c>
      <c r="E147" s="1">
        <v>46073.7</v>
      </c>
    </row>
    <row r="148" spans="1:5" x14ac:dyDescent="0.25">
      <c r="A148" s="7">
        <v>42479</v>
      </c>
      <c r="B148" t="s">
        <v>812</v>
      </c>
      <c r="C148" t="s">
        <v>832</v>
      </c>
      <c r="D148" t="s">
        <v>833</v>
      </c>
      <c r="E148" s="1">
        <v>26856.35</v>
      </c>
    </row>
    <row r="149" spans="1:5" x14ac:dyDescent="0.25">
      <c r="A149" s="7">
        <v>42479</v>
      </c>
      <c r="B149" t="s">
        <v>812</v>
      </c>
      <c r="C149" t="s">
        <v>834</v>
      </c>
      <c r="D149" t="s">
        <v>835</v>
      </c>
      <c r="E149" s="1">
        <v>56996.4</v>
      </c>
    </row>
    <row r="150" spans="1:5" x14ac:dyDescent="0.25">
      <c r="A150" s="7">
        <v>42480</v>
      </c>
      <c r="B150" t="s">
        <v>788</v>
      </c>
      <c r="C150" t="s">
        <v>372</v>
      </c>
      <c r="D150" t="s">
        <v>836</v>
      </c>
      <c r="E150" s="1">
        <v>3000</v>
      </c>
    </row>
    <row r="151" spans="1:5" x14ac:dyDescent="0.25">
      <c r="A151" s="7">
        <v>42480</v>
      </c>
      <c r="B151" t="s">
        <v>812</v>
      </c>
      <c r="C151" t="s">
        <v>837</v>
      </c>
      <c r="D151" t="s">
        <v>838</v>
      </c>
      <c r="E151" s="1">
        <v>3635.3</v>
      </c>
    </row>
    <row r="152" spans="1:5" x14ac:dyDescent="0.25">
      <c r="A152" s="7">
        <v>42481</v>
      </c>
      <c r="B152" t="s">
        <v>788</v>
      </c>
      <c r="C152" t="s">
        <v>452</v>
      </c>
      <c r="D152" t="s">
        <v>839</v>
      </c>
      <c r="E152" s="1">
        <v>46720.5</v>
      </c>
    </row>
    <row r="153" spans="1:5" x14ac:dyDescent="0.25">
      <c r="A153" s="7">
        <v>42482</v>
      </c>
      <c r="B153" t="s">
        <v>788</v>
      </c>
      <c r="C153" t="s">
        <v>447</v>
      </c>
      <c r="D153" t="s">
        <v>840</v>
      </c>
      <c r="E153" s="1">
        <v>88714.85</v>
      </c>
    </row>
    <row r="154" spans="1:5" x14ac:dyDescent="0.25">
      <c r="A154" s="7">
        <v>42482</v>
      </c>
      <c r="B154" t="s">
        <v>812</v>
      </c>
      <c r="C154" t="s">
        <v>841</v>
      </c>
      <c r="D154" t="s">
        <v>842</v>
      </c>
      <c r="E154" s="1">
        <v>82058.149999999994</v>
      </c>
    </row>
    <row r="155" spans="1:5" x14ac:dyDescent="0.25">
      <c r="A155" s="7">
        <v>42485</v>
      </c>
      <c r="B155" t="s">
        <v>812</v>
      </c>
      <c r="C155" t="s">
        <v>843</v>
      </c>
      <c r="D155" t="s">
        <v>844</v>
      </c>
      <c r="E155" s="1">
        <v>18900</v>
      </c>
    </row>
    <row r="156" spans="1:5" x14ac:dyDescent="0.25">
      <c r="A156" s="7">
        <v>42485</v>
      </c>
      <c r="B156" t="s">
        <v>812</v>
      </c>
      <c r="C156" t="s">
        <v>845</v>
      </c>
      <c r="D156" t="s">
        <v>846</v>
      </c>
      <c r="E156" s="1">
        <v>16857.400000000001</v>
      </c>
    </row>
    <row r="157" spans="1:5" x14ac:dyDescent="0.25">
      <c r="A157" s="7">
        <v>42487</v>
      </c>
      <c r="B157" t="s">
        <v>812</v>
      </c>
      <c r="C157" t="s">
        <v>847</v>
      </c>
      <c r="D157" t="s">
        <v>848</v>
      </c>
      <c r="E157" s="1">
        <v>12755.5</v>
      </c>
    </row>
    <row r="158" spans="1:5" x14ac:dyDescent="0.25">
      <c r="A158" s="7">
        <v>42489</v>
      </c>
      <c r="B158" t="s">
        <v>812</v>
      </c>
      <c r="C158" t="s">
        <v>849</v>
      </c>
      <c r="D158" t="s">
        <v>850</v>
      </c>
      <c r="E158" s="1">
        <v>1836</v>
      </c>
    </row>
    <row r="159" spans="1:5" x14ac:dyDescent="0.25">
      <c r="A159" s="7">
        <v>42489</v>
      </c>
      <c r="B159" t="s">
        <v>812</v>
      </c>
      <c r="C159" t="s">
        <v>851</v>
      </c>
      <c r="D159" t="s">
        <v>852</v>
      </c>
      <c r="E159" s="1">
        <v>8208</v>
      </c>
    </row>
    <row r="160" spans="1:5" x14ac:dyDescent="0.25">
      <c r="A160" s="7">
        <v>42490</v>
      </c>
      <c r="B160" t="s">
        <v>812</v>
      </c>
      <c r="C160" t="s">
        <v>853</v>
      </c>
      <c r="D160" t="s">
        <v>854</v>
      </c>
      <c r="E160" s="1">
        <v>1893.1</v>
      </c>
    </row>
    <row r="161" spans="1:5" x14ac:dyDescent="0.25">
      <c r="A161" s="7">
        <v>42490</v>
      </c>
      <c r="B161" t="s">
        <v>812</v>
      </c>
      <c r="C161" t="s">
        <v>855</v>
      </c>
      <c r="D161" t="s">
        <v>856</v>
      </c>
      <c r="E161" s="1">
        <v>777.6</v>
      </c>
    </row>
    <row r="162" spans="1:5" x14ac:dyDescent="0.25">
      <c r="A162" s="7">
        <v>42490</v>
      </c>
      <c r="B162" t="s">
        <v>812</v>
      </c>
      <c r="C162" t="s">
        <v>857</v>
      </c>
      <c r="D162" t="s">
        <v>733</v>
      </c>
      <c r="E162" s="1">
        <v>4095.15</v>
      </c>
    </row>
    <row r="163" spans="1:5" x14ac:dyDescent="0.25">
      <c r="A163" s="7">
        <v>42492</v>
      </c>
      <c r="B163" t="s">
        <v>858</v>
      </c>
      <c r="C163" t="s">
        <v>859</v>
      </c>
      <c r="D163" t="s">
        <v>860</v>
      </c>
      <c r="E163" s="1">
        <v>58320</v>
      </c>
    </row>
    <row r="164" spans="1:5" x14ac:dyDescent="0.25">
      <c r="A164" s="7">
        <v>42492</v>
      </c>
      <c r="B164" t="s">
        <v>858</v>
      </c>
      <c r="C164" t="s">
        <v>861</v>
      </c>
      <c r="D164" t="s">
        <v>862</v>
      </c>
      <c r="E164" s="1">
        <v>92900</v>
      </c>
    </row>
    <row r="165" spans="1:5" x14ac:dyDescent="0.25">
      <c r="A165" s="7">
        <v>42494</v>
      </c>
      <c r="B165" t="s">
        <v>858</v>
      </c>
      <c r="C165" t="s">
        <v>863</v>
      </c>
      <c r="D165" t="s">
        <v>864</v>
      </c>
      <c r="E165" s="1">
        <v>15178.85</v>
      </c>
    </row>
    <row r="166" spans="1:5" x14ac:dyDescent="0.25">
      <c r="A166" s="7">
        <v>42499</v>
      </c>
      <c r="B166" t="s">
        <v>858</v>
      </c>
      <c r="C166" t="s">
        <v>865</v>
      </c>
      <c r="D166" t="s">
        <v>866</v>
      </c>
      <c r="E166" s="1">
        <v>4536</v>
      </c>
    </row>
    <row r="167" spans="1:5" x14ac:dyDescent="0.25">
      <c r="A167" s="7">
        <v>42499</v>
      </c>
      <c r="B167" t="s">
        <v>858</v>
      </c>
      <c r="C167" t="s">
        <v>867</v>
      </c>
      <c r="D167" t="s">
        <v>868</v>
      </c>
      <c r="E167" s="1">
        <v>46093.5</v>
      </c>
    </row>
    <row r="168" spans="1:5" x14ac:dyDescent="0.25">
      <c r="A168" s="7">
        <v>42500</v>
      </c>
      <c r="B168" t="s">
        <v>858</v>
      </c>
      <c r="C168" t="s">
        <v>869</v>
      </c>
      <c r="D168" t="s">
        <v>870</v>
      </c>
      <c r="E168" s="1">
        <v>21600</v>
      </c>
    </row>
    <row r="169" spans="1:5" x14ac:dyDescent="0.25">
      <c r="A169" s="7">
        <v>42500</v>
      </c>
      <c r="B169" t="s">
        <v>858</v>
      </c>
      <c r="C169" t="s">
        <v>871</v>
      </c>
      <c r="D169" t="s">
        <v>872</v>
      </c>
      <c r="E169" s="1">
        <v>69600</v>
      </c>
    </row>
    <row r="170" spans="1:5" x14ac:dyDescent="0.25">
      <c r="A170" s="7">
        <v>42500</v>
      </c>
      <c r="B170" t="s">
        <v>148</v>
      </c>
      <c r="C170" t="s">
        <v>873</v>
      </c>
      <c r="D170" t="s">
        <v>874</v>
      </c>
      <c r="E170" s="1">
        <v>79.7</v>
      </c>
    </row>
    <row r="171" spans="1:5" x14ac:dyDescent="0.25">
      <c r="A171" s="7">
        <v>42501</v>
      </c>
      <c r="B171" t="s">
        <v>875</v>
      </c>
      <c r="C171" t="s">
        <v>876</v>
      </c>
      <c r="D171" t="s">
        <v>877</v>
      </c>
      <c r="E171" s="1">
        <v>81505.850000000006</v>
      </c>
    </row>
    <row r="172" spans="1:5" x14ac:dyDescent="0.25">
      <c r="A172" s="7">
        <v>42502</v>
      </c>
      <c r="B172" t="s">
        <v>858</v>
      </c>
      <c r="C172" t="s">
        <v>878</v>
      </c>
      <c r="D172" t="s">
        <v>879</v>
      </c>
      <c r="E172" s="1">
        <v>100000</v>
      </c>
    </row>
    <row r="173" spans="1:5" x14ac:dyDescent="0.25">
      <c r="A173" s="7">
        <v>42503</v>
      </c>
      <c r="B173" t="s">
        <v>858</v>
      </c>
      <c r="C173" t="s">
        <v>880</v>
      </c>
      <c r="D173" t="s">
        <v>881</v>
      </c>
      <c r="E173" s="1">
        <v>999</v>
      </c>
    </row>
    <row r="174" spans="1:5" x14ac:dyDescent="0.25">
      <c r="A174" s="7">
        <v>42506</v>
      </c>
      <c r="B174" t="s">
        <v>875</v>
      </c>
      <c r="C174" t="s">
        <v>882</v>
      </c>
      <c r="D174" t="s">
        <v>883</v>
      </c>
      <c r="E174" s="1">
        <v>3758.65</v>
      </c>
    </row>
    <row r="175" spans="1:5" x14ac:dyDescent="0.25">
      <c r="A175" s="7">
        <v>42508</v>
      </c>
      <c r="B175" t="s">
        <v>858</v>
      </c>
      <c r="C175" t="s">
        <v>884</v>
      </c>
      <c r="D175" t="s">
        <v>885</v>
      </c>
      <c r="E175" s="1">
        <v>10423.9</v>
      </c>
    </row>
    <row r="176" spans="1:5" x14ac:dyDescent="0.25">
      <c r="A176" s="7">
        <v>42508</v>
      </c>
      <c r="B176" t="s">
        <v>858</v>
      </c>
      <c r="C176" t="s">
        <v>886</v>
      </c>
      <c r="D176" t="s">
        <v>887</v>
      </c>
      <c r="E176" s="1">
        <v>128788.75</v>
      </c>
    </row>
    <row r="177" spans="1:5" x14ac:dyDescent="0.25">
      <c r="A177" s="7">
        <v>42508</v>
      </c>
      <c r="B177" t="s">
        <v>858</v>
      </c>
      <c r="C177" t="s">
        <v>888</v>
      </c>
      <c r="D177" t="s">
        <v>889</v>
      </c>
      <c r="E177" s="1">
        <v>1691.75</v>
      </c>
    </row>
    <row r="178" spans="1:5" x14ac:dyDescent="0.25">
      <c r="A178" s="7">
        <v>42508</v>
      </c>
      <c r="B178" t="s">
        <v>858</v>
      </c>
      <c r="C178" t="s">
        <v>890</v>
      </c>
      <c r="D178" t="s">
        <v>891</v>
      </c>
      <c r="E178" s="1">
        <v>208</v>
      </c>
    </row>
    <row r="179" spans="1:5" x14ac:dyDescent="0.25">
      <c r="A179" s="7">
        <v>42508</v>
      </c>
      <c r="B179" t="s">
        <v>858</v>
      </c>
      <c r="C179" t="s">
        <v>892</v>
      </c>
      <c r="D179" t="s">
        <v>893</v>
      </c>
      <c r="E179" s="1">
        <v>208</v>
      </c>
    </row>
    <row r="180" spans="1:5" x14ac:dyDescent="0.25">
      <c r="A180" s="7">
        <v>42508</v>
      </c>
      <c r="B180" t="s">
        <v>858</v>
      </c>
      <c r="C180" t="s">
        <v>894</v>
      </c>
      <c r="D180" t="s">
        <v>825</v>
      </c>
      <c r="E180" s="1">
        <v>312</v>
      </c>
    </row>
    <row r="181" spans="1:5" x14ac:dyDescent="0.25">
      <c r="A181" s="7">
        <v>42508</v>
      </c>
      <c r="B181" t="s">
        <v>858</v>
      </c>
      <c r="C181" t="s">
        <v>895</v>
      </c>
      <c r="D181" t="s">
        <v>825</v>
      </c>
      <c r="E181" s="1">
        <v>156</v>
      </c>
    </row>
    <row r="182" spans="1:5" x14ac:dyDescent="0.25">
      <c r="A182" s="7">
        <v>42508</v>
      </c>
      <c r="B182" t="s">
        <v>896</v>
      </c>
      <c r="C182" t="s">
        <v>897</v>
      </c>
      <c r="D182" t="s">
        <v>898</v>
      </c>
      <c r="E182" s="1">
        <v>6264</v>
      </c>
    </row>
    <row r="183" spans="1:5" x14ac:dyDescent="0.25">
      <c r="A183" s="7">
        <v>42509</v>
      </c>
      <c r="B183" t="s">
        <v>858</v>
      </c>
      <c r="C183" t="s">
        <v>899</v>
      </c>
      <c r="D183" t="s">
        <v>900</v>
      </c>
      <c r="E183" s="1">
        <v>10800</v>
      </c>
    </row>
    <row r="184" spans="1:5" x14ac:dyDescent="0.25">
      <c r="A184" s="7">
        <v>42509</v>
      </c>
      <c r="B184" t="s">
        <v>875</v>
      </c>
      <c r="C184" t="s">
        <v>901</v>
      </c>
      <c r="D184" t="s">
        <v>902</v>
      </c>
      <c r="E184" s="1">
        <v>292617.65000000002</v>
      </c>
    </row>
    <row r="185" spans="1:5" x14ac:dyDescent="0.25">
      <c r="A185" s="7">
        <v>42510</v>
      </c>
      <c r="B185" t="s">
        <v>858</v>
      </c>
      <c r="C185" t="s">
        <v>903</v>
      </c>
      <c r="D185" t="s">
        <v>904</v>
      </c>
      <c r="E185" s="1">
        <v>20000</v>
      </c>
    </row>
    <row r="186" spans="1:5" x14ac:dyDescent="0.25">
      <c r="A186" s="7">
        <v>42510</v>
      </c>
      <c r="B186" t="s">
        <v>858</v>
      </c>
      <c r="C186" t="s">
        <v>905</v>
      </c>
      <c r="D186" t="s">
        <v>906</v>
      </c>
      <c r="E186" s="1">
        <v>29124.6</v>
      </c>
    </row>
    <row r="187" spans="1:5" x14ac:dyDescent="0.25">
      <c r="A187" s="7">
        <v>42510</v>
      </c>
      <c r="B187" t="s">
        <v>858</v>
      </c>
      <c r="C187" t="s">
        <v>907</v>
      </c>
      <c r="D187" t="s">
        <v>908</v>
      </c>
      <c r="E187" s="1">
        <v>31297.45</v>
      </c>
    </row>
    <row r="188" spans="1:5" x14ac:dyDescent="0.25">
      <c r="A188" s="7">
        <v>42514</v>
      </c>
      <c r="B188" t="s">
        <v>875</v>
      </c>
      <c r="C188" t="s">
        <v>909</v>
      </c>
      <c r="D188" t="s">
        <v>910</v>
      </c>
      <c r="E188" s="1">
        <v>6228.35</v>
      </c>
    </row>
    <row r="189" spans="1:5" x14ac:dyDescent="0.25">
      <c r="A189" s="7">
        <v>42515</v>
      </c>
      <c r="B189" t="s">
        <v>858</v>
      </c>
      <c r="C189" t="s">
        <v>911</v>
      </c>
      <c r="D189" t="s">
        <v>912</v>
      </c>
      <c r="E189" s="1">
        <v>11750</v>
      </c>
    </row>
    <row r="190" spans="1:5" x14ac:dyDescent="0.25">
      <c r="A190" s="7">
        <v>42515</v>
      </c>
      <c r="B190" t="s">
        <v>858</v>
      </c>
      <c r="C190" t="s">
        <v>913</v>
      </c>
      <c r="D190" t="s">
        <v>914</v>
      </c>
      <c r="E190" s="1">
        <v>763.05</v>
      </c>
    </row>
    <row r="191" spans="1:5" x14ac:dyDescent="0.25">
      <c r="A191" s="7">
        <v>42520</v>
      </c>
      <c r="B191" t="s">
        <v>896</v>
      </c>
      <c r="C191" t="s">
        <v>915</v>
      </c>
      <c r="D191" t="s">
        <v>916</v>
      </c>
      <c r="E191" s="1">
        <v>4320</v>
      </c>
    </row>
    <row r="192" spans="1:5" x14ac:dyDescent="0.25">
      <c r="A192" s="7">
        <v>42521</v>
      </c>
      <c r="B192" t="s">
        <v>896</v>
      </c>
      <c r="C192" t="s">
        <v>917</v>
      </c>
      <c r="D192" t="s">
        <v>918</v>
      </c>
      <c r="E192" s="1">
        <v>245000</v>
      </c>
    </row>
    <row r="193" spans="1:5" x14ac:dyDescent="0.25">
      <c r="A193" s="7">
        <v>42521</v>
      </c>
      <c r="B193" t="s">
        <v>896</v>
      </c>
      <c r="C193" t="s">
        <v>919</v>
      </c>
      <c r="D193" t="s">
        <v>920</v>
      </c>
      <c r="E193" s="1">
        <v>894.5</v>
      </c>
    </row>
    <row r="194" spans="1:5" x14ac:dyDescent="0.25">
      <c r="A194" s="7">
        <v>42521</v>
      </c>
      <c r="B194" t="s">
        <v>896</v>
      </c>
      <c r="C194" t="s">
        <v>921</v>
      </c>
      <c r="D194" t="s">
        <v>733</v>
      </c>
      <c r="E194" s="1">
        <v>1982.1</v>
      </c>
    </row>
    <row r="195" spans="1:5" x14ac:dyDescent="0.25">
      <c r="A195" s="7">
        <v>42521</v>
      </c>
      <c r="B195" t="s">
        <v>922</v>
      </c>
      <c r="C195" t="s">
        <v>923</v>
      </c>
      <c r="D195" t="s">
        <v>924</v>
      </c>
      <c r="E195" s="1">
        <v>14435.95</v>
      </c>
    </row>
    <row r="196" spans="1:5" x14ac:dyDescent="0.25">
      <c r="A196" s="7">
        <v>42522</v>
      </c>
      <c r="B196" t="s">
        <v>64</v>
      </c>
      <c r="C196" t="s">
        <v>925</v>
      </c>
      <c r="D196" t="s">
        <v>926</v>
      </c>
      <c r="E196" s="1">
        <v>92900</v>
      </c>
    </row>
    <row r="197" spans="1:5" x14ac:dyDescent="0.25">
      <c r="A197" s="7">
        <v>42527</v>
      </c>
      <c r="B197" t="s">
        <v>64</v>
      </c>
      <c r="C197" t="s">
        <v>927</v>
      </c>
      <c r="D197" t="s">
        <v>928</v>
      </c>
      <c r="E197" s="1">
        <v>46533.3</v>
      </c>
    </row>
    <row r="198" spans="1:5" x14ac:dyDescent="0.25">
      <c r="A198" s="7">
        <v>42529</v>
      </c>
      <c r="B198" t="s">
        <v>64</v>
      </c>
      <c r="C198" t="s">
        <v>929</v>
      </c>
      <c r="D198" t="s">
        <v>930</v>
      </c>
      <c r="E198" s="1">
        <v>70299.399999999994</v>
      </c>
    </row>
    <row r="199" spans="1:5" x14ac:dyDescent="0.25">
      <c r="A199" s="7">
        <v>42529</v>
      </c>
      <c r="B199" t="s">
        <v>64</v>
      </c>
      <c r="C199" t="s">
        <v>931</v>
      </c>
      <c r="D199" t="s">
        <v>932</v>
      </c>
      <c r="E199" s="1">
        <v>12628.35</v>
      </c>
    </row>
    <row r="200" spans="1:5" x14ac:dyDescent="0.25">
      <c r="A200" s="7">
        <v>42529</v>
      </c>
      <c r="B200" t="s">
        <v>64</v>
      </c>
      <c r="C200" t="s">
        <v>933</v>
      </c>
      <c r="D200" t="s">
        <v>934</v>
      </c>
      <c r="E200" s="1">
        <v>7528.9</v>
      </c>
    </row>
    <row r="201" spans="1:5" x14ac:dyDescent="0.25">
      <c r="A201" s="7">
        <v>42530</v>
      </c>
      <c r="B201" t="s">
        <v>213</v>
      </c>
      <c r="C201" t="s">
        <v>935</v>
      </c>
      <c r="D201" t="s">
        <v>936</v>
      </c>
      <c r="E201" s="1">
        <v>182489.7</v>
      </c>
    </row>
    <row r="202" spans="1:5" x14ac:dyDescent="0.25">
      <c r="A202" s="7">
        <v>42531</v>
      </c>
      <c r="B202" t="s">
        <v>64</v>
      </c>
      <c r="C202" t="s">
        <v>937</v>
      </c>
      <c r="D202" t="s">
        <v>938</v>
      </c>
      <c r="E202" s="1">
        <v>100000</v>
      </c>
    </row>
    <row r="203" spans="1:5" x14ac:dyDescent="0.25">
      <c r="A203" s="7">
        <v>42534</v>
      </c>
      <c r="B203" t="s">
        <v>64</v>
      </c>
      <c r="C203" t="s">
        <v>939</v>
      </c>
      <c r="D203" t="s">
        <v>940</v>
      </c>
      <c r="E203" s="1">
        <v>18900</v>
      </c>
    </row>
    <row r="204" spans="1:5" x14ac:dyDescent="0.25">
      <c r="A204" s="7">
        <v>42534</v>
      </c>
      <c r="B204" t="s">
        <v>64</v>
      </c>
      <c r="C204" t="s">
        <v>941</v>
      </c>
      <c r="D204" t="s">
        <v>942</v>
      </c>
      <c r="E204" s="1">
        <v>245000</v>
      </c>
    </row>
    <row r="205" spans="1:5" x14ac:dyDescent="0.25">
      <c r="A205" s="7">
        <v>42537</v>
      </c>
      <c r="B205" t="s">
        <v>64</v>
      </c>
      <c r="C205" t="s">
        <v>943</v>
      </c>
      <c r="D205" t="s">
        <v>944</v>
      </c>
      <c r="E205" s="1">
        <v>88714.9</v>
      </c>
    </row>
    <row r="206" spans="1:5" x14ac:dyDescent="0.25">
      <c r="A206" s="7">
        <v>42538</v>
      </c>
      <c r="B206" t="s">
        <v>64</v>
      </c>
      <c r="C206" t="s">
        <v>945</v>
      </c>
      <c r="D206" t="s">
        <v>946</v>
      </c>
      <c r="E206" s="1">
        <v>625</v>
      </c>
    </row>
    <row r="207" spans="1:5" x14ac:dyDescent="0.25">
      <c r="A207" s="7">
        <v>42539</v>
      </c>
      <c r="B207" t="s">
        <v>947</v>
      </c>
      <c r="C207" t="s">
        <v>948</v>
      </c>
      <c r="D207" t="s">
        <v>949</v>
      </c>
      <c r="E207" s="1">
        <v>1691.75</v>
      </c>
    </row>
    <row r="208" spans="1:5" x14ac:dyDescent="0.25">
      <c r="A208" s="7">
        <v>42541</v>
      </c>
      <c r="B208" t="s">
        <v>947</v>
      </c>
      <c r="C208" t="s">
        <v>950</v>
      </c>
      <c r="D208" t="s">
        <v>951</v>
      </c>
      <c r="E208" s="1">
        <v>5505.85</v>
      </c>
    </row>
    <row r="209" spans="1:5" x14ac:dyDescent="0.25">
      <c r="A209" s="7">
        <v>42545</v>
      </c>
      <c r="B209" t="s">
        <v>947</v>
      </c>
      <c r="C209" t="s">
        <v>952</v>
      </c>
      <c r="D209" t="s">
        <v>953</v>
      </c>
      <c r="E209" s="1">
        <v>2000</v>
      </c>
    </row>
    <row r="210" spans="1:5" x14ac:dyDescent="0.25">
      <c r="A210" s="7">
        <v>42545</v>
      </c>
      <c r="B210" t="s">
        <v>947</v>
      </c>
      <c r="C210" t="s">
        <v>954</v>
      </c>
      <c r="D210" t="s">
        <v>955</v>
      </c>
      <c r="E210" s="1">
        <v>2000</v>
      </c>
    </row>
    <row r="211" spans="1:5" x14ac:dyDescent="0.25">
      <c r="A211" s="7">
        <v>42550</v>
      </c>
      <c r="B211" t="s">
        <v>947</v>
      </c>
      <c r="C211" t="s">
        <v>956</v>
      </c>
      <c r="D211" t="s">
        <v>957</v>
      </c>
      <c r="E211" s="1">
        <v>7776</v>
      </c>
    </row>
    <row r="212" spans="1:5" x14ac:dyDescent="0.25">
      <c r="A212" s="7">
        <v>42550</v>
      </c>
      <c r="B212" t="s">
        <v>947</v>
      </c>
      <c r="C212" t="s">
        <v>958</v>
      </c>
      <c r="D212" t="s">
        <v>959</v>
      </c>
      <c r="E212" s="1">
        <v>3888</v>
      </c>
    </row>
    <row r="213" spans="1:5" x14ac:dyDescent="0.25">
      <c r="A213" s="7">
        <v>42551</v>
      </c>
      <c r="B213" t="s">
        <v>960</v>
      </c>
      <c r="C213" t="s">
        <v>961</v>
      </c>
      <c r="D213" t="s">
        <v>962</v>
      </c>
      <c r="E213" s="1">
        <v>25455</v>
      </c>
    </row>
    <row r="214" spans="1:5" x14ac:dyDescent="0.25">
      <c r="A214" s="7">
        <v>42551</v>
      </c>
      <c r="B214" t="s">
        <v>468</v>
      </c>
      <c r="C214" t="s">
        <v>963</v>
      </c>
      <c r="D214" t="s">
        <v>964</v>
      </c>
      <c r="E214" s="1">
        <v>12346.65</v>
      </c>
    </row>
    <row r="215" spans="1:5" x14ac:dyDescent="0.25">
      <c r="A215" s="7">
        <v>42551</v>
      </c>
      <c r="B215" t="s">
        <v>947</v>
      </c>
      <c r="C215" t="s">
        <v>965</v>
      </c>
      <c r="D215" t="s">
        <v>966</v>
      </c>
      <c r="E215" s="1">
        <v>1836</v>
      </c>
    </row>
    <row r="216" spans="1:5" x14ac:dyDescent="0.25">
      <c r="A216" s="7">
        <v>42551</v>
      </c>
      <c r="B216" t="s">
        <v>947</v>
      </c>
      <c r="C216" t="s">
        <v>967</v>
      </c>
      <c r="D216" t="s">
        <v>968</v>
      </c>
      <c r="E216" s="1">
        <v>462.65</v>
      </c>
    </row>
    <row r="217" spans="1:5" x14ac:dyDescent="0.25">
      <c r="A217" s="7">
        <v>42551</v>
      </c>
      <c r="B217" t="s">
        <v>947</v>
      </c>
      <c r="C217" t="s">
        <v>969</v>
      </c>
      <c r="D217" t="s">
        <v>970</v>
      </c>
      <c r="E217" s="1">
        <v>2011.3</v>
      </c>
    </row>
    <row r="218" spans="1:5" x14ac:dyDescent="0.25">
      <c r="A218" s="7">
        <v>42552</v>
      </c>
      <c r="B218" t="s">
        <v>971</v>
      </c>
      <c r="C218" t="s">
        <v>972</v>
      </c>
      <c r="D218" t="s">
        <v>973</v>
      </c>
      <c r="E218" s="1">
        <v>55800</v>
      </c>
    </row>
    <row r="219" spans="1:5" x14ac:dyDescent="0.25">
      <c r="A219" s="7">
        <v>42556</v>
      </c>
      <c r="B219" t="s">
        <v>974</v>
      </c>
      <c r="C219" t="s">
        <v>975</v>
      </c>
      <c r="D219" t="s">
        <v>976</v>
      </c>
      <c r="E219" s="1">
        <v>243629.55</v>
      </c>
    </row>
    <row r="220" spans="1:5" x14ac:dyDescent="0.25">
      <c r="A220" s="7">
        <v>42558</v>
      </c>
      <c r="B220" t="s">
        <v>360</v>
      </c>
      <c r="C220" t="s">
        <v>977</v>
      </c>
      <c r="D220" t="s">
        <v>978</v>
      </c>
      <c r="E220" s="1">
        <v>21482.9</v>
      </c>
    </row>
    <row r="221" spans="1:5" x14ac:dyDescent="0.25">
      <c r="A221" s="7">
        <v>42559</v>
      </c>
      <c r="B221" t="s">
        <v>974</v>
      </c>
      <c r="C221" t="s">
        <v>979</v>
      </c>
      <c r="D221" t="s">
        <v>980</v>
      </c>
      <c r="E221" s="1">
        <v>13534.9</v>
      </c>
    </row>
    <row r="222" spans="1:5" x14ac:dyDescent="0.25">
      <c r="A222" s="7">
        <v>42559</v>
      </c>
      <c r="B222" t="s">
        <v>974</v>
      </c>
      <c r="C222" t="s">
        <v>981</v>
      </c>
      <c r="D222" t="s">
        <v>982</v>
      </c>
      <c r="E222" s="1">
        <v>38400</v>
      </c>
    </row>
    <row r="223" spans="1:5" x14ac:dyDescent="0.25">
      <c r="A223" s="7">
        <v>42559</v>
      </c>
      <c r="B223" t="s">
        <v>974</v>
      </c>
      <c r="C223" t="s">
        <v>983</v>
      </c>
      <c r="D223" t="s">
        <v>984</v>
      </c>
      <c r="E223" s="1">
        <v>122</v>
      </c>
    </row>
    <row r="224" spans="1:5" x14ac:dyDescent="0.25">
      <c r="A224" s="7">
        <v>42559</v>
      </c>
      <c r="B224" t="s">
        <v>974</v>
      </c>
      <c r="C224" t="s">
        <v>985</v>
      </c>
      <c r="D224" t="s">
        <v>986</v>
      </c>
      <c r="E224" s="1">
        <v>71</v>
      </c>
    </row>
    <row r="225" spans="1:5" x14ac:dyDescent="0.25">
      <c r="A225" s="7">
        <v>42559</v>
      </c>
      <c r="B225" t="s">
        <v>974</v>
      </c>
      <c r="C225" t="s">
        <v>987</v>
      </c>
      <c r="D225" t="s">
        <v>988</v>
      </c>
      <c r="E225" s="1">
        <v>256</v>
      </c>
    </row>
    <row r="226" spans="1:5" x14ac:dyDescent="0.25">
      <c r="A226" s="7">
        <v>42559</v>
      </c>
      <c r="B226" t="s">
        <v>974</v>
      </c>
      <c r="C226" t="s">
        <v>989</v>
      </c>
      <c r="D226" t="s">
        <v>990</v>
      </c>
      <c r="E226" s="1">
        <v>27</v>
      </c>
    </row>
    <row r="227" spans="1:5" x14ac:dyDescent="0.25">
      <c r="A227" s="7">
        <v>42559</v>
      </c>
      <c r="B227" t="s">
        <v>974</v>
      </c>
      <c r="C227" t="s">
        <v>991</v>
      </c>
      <c r="D227" t="s">
        <v>992</v>
      </c>
      <c r="E227" s="1">
        <v>61</v>
      </c>
    </row>
    <row r="228" spans="1:5" x14ac:dyDescent="0.25">
      <c r="A228" s="7">
        <v>42559</v>
      </c>
      <c r="B228" t="s">
        <v>974</v>
      </c>
      <c r="C228" t="s">
        <v>993</v>
      </c>
      <c r="D228" t="s">
        <v>994</v>
      </c>
      <c r="E228" s="1">
        <v>47</v>
      </c>
    </row>
    <row r="229" spans="1:5" x14ac:dyDescent="0.25">
      <c r="A229" s="7">
        <v>42559</v>
      </c>
      <c r="B229" t="s">
        <v>974</v>
      </c>
      <c r="C229" t="s">
        <v>995</v>
      </c>
      <c r="D229" t="s">
        <v>996</v>
      </c>
      <c r="E229" s="1">
        <v>61</v>
      </c>
    </row>
    <row r="230" spans="1:5" x14ac:dyDescent="0.25">
      <c r="A230" s="7">
        <v>42563</v>
      </c>
      <c r="B230" t="s">
        <v>139</v>
      </c>
      <c r="C230" t="s">
        <v>997</v>
      </c>
      <c r="D230" t="s">
        <v>998</v>
      </c>
      <c r="E230" s="1">
        <v>12971.6</v>
      </c>
    </row>
    <row r="231" spans="1:5" x14ac:dyDescent="0.25">
      <c r="A231" s="7">
        <v>42565</v>
      </c>
      <c r="B231" t="s">
        <v>974</v>
      </c>
      <c r="C231" t="s">
        <v>999</v>
      </c>
      <c r="D231" t="s">
        <v>1000</v>
      </c>
      <c r="E231" s="1">
        <v>245000</v>
      </c>
    </row>
    <row r="232" spans="1:5" x14ac:dyDescent="0.25">
      <c r="A232" s="7">
        <v>42569</v>
      </c>
      <c r="B232" t="s">
        <v>974</v>
      </c>
      <c r="C232" t="s">
        <v>1001</v>
      </c>
      <c r="D232" t="s">
        <v>1002</v>
      </c>
      <c r="E232" s="1">
        <v>468</v>
      </c>
    </row>
    <row r="233" spans="1:5" x14ac:dyDescent="0.25">
      <c r="A233" s="7">
        <v>42569</v>
      </c>
      <c r="B233" t="s">
        <v>974</v>
      </c>
      <c r="C233" t="s">
        <v>1003</v>
      </c>
      <c r="D233" t="s">
        <v>1004</v>
      </c>
      <c r="E233" s="1">
        <v>260</v>
      </c>
    </row>
    <row r="234" spans="1:5" x14ac:dyDescent="0.25">
      <c r="A234" s="7">
        <v>42569</v>
      </c>
      <c r="B234" t="s">
        <v>974</v>
      </c>
      <c r="C234" t="s">
        <v>1005</v>
      </c>
      <c r="D234" t="s">
        <v>1006</v>
      </c>
      <c r="E234" s="1">
        <v>416</v>
      </c>
    </row>
    <row r="235" spans="1:5" x14ac:dyDescent="0.25">
      <c r="A235" s="7">
        <v>42569</v>
      </c>
      <c r="B235" t="s">
        <v>974</v>
      </c>
      <c r="C235" t="s">
        <v>1007</v>
      </c>
      <c r="D235" t="s">
        <v>1008</v>
      </c>
      <c r="E235" s="1">
        <v>208</v>
      </c>
    </row>
    <row r="236" spans="1:5" x14ac:dyDescent="0.25">
      <c r="A236" s="7">
        <v>42569</v>
      </c>
      <c r="B236" t="s">
        <v>974</v>
      </c>
      <c r="C236" t="s">
        <v>1009</v>
      </c>
      <c r="D236" t="s">
        <v>1010</v>
      </c>
      <c r="E236" s="1">
        <v>21142.65</v>
      </c>
    </row>
    <row r="237" spans="1:5" x14ac:dyDescent="0.25">
      <c r="A237" s="7">
        <v>42570</v>
      </c>
      <c r="B237" t="s">
        <v>426</v>
      </c>
      <c r="C237" t="s">
        <v>572</v>
      </c>
      <c r="D237" t="s">
        <v>573</v>
      </c>
      <c r="E237" s="1">
        <v>270.85000000000002</v>
      </c>
    </row>
    <row r="238" spans="1:5" x14ac:dyDescent="0.25">
      <c r="A238" s="7">
        <v>42570</v>
      </c>
      <c r="B238" t="s">
        <v>974</v>
      </c>
      <c r="C238" t="s">
        <v>1011</v>
      </c>
      <c r="D238" t="s">
        <v>1012</v>
      </c>
      <c r="E238" s="1">
        <v>23262.35</v>
      </c>
    </row>
    <row r="239" spans="1:5" x14ac:dyDescent="0.25">
      <c r="A239" s="7">
        <v>42571</v>
      </c>
      <c r="B239" t="s">
        <v>974</v>
      </c>
      <c r="C239" t="s">
        <v>1013</v>
      </c>
      <c r="D239" t="s">
        <v>1014</v>
      </c>
      <c r="E239" s="1">
        <v>50000</v>
      </c>
    </row>
    <row r="240" spans="1:5" x14ac:dyDescent="0.25">
      <c r="A240" s="7">
        <v>42572</v>
      </c>
      <c r="B240" t="s">
        <v>974</v>
      </c>
      <c r="C240" t="s">
        <v>1015</v>
      </c>
      <c r="D240" t="s">
        <v>1016</v>
      </c>
      <c r="E240" s="1">
        <v>3701.85</v>
      </c>
    </row>
    <row r="241" spans="1:5" x14ac:dyDescent="0.25">
      <c r="A241" s="7">
        <v>42572</v>
      </c>
      <c r="B241" t="s">
        <v>1017</v>
      </c>
      <c r="C241" t="s">
        <v>1018</v>
      </c>
      <c r="D241" t="s">
        <v>1019</v>
      </c>
      <c r="E241" s="1">
        <v>1490.4</v>
      </c>
    </row>
    <row r="242" spans="1:5" x14ac:dyDescent="0.25">
      <c r="A242" s="7">
        <v>42578</v>
      </c>
      <c r="B242" t="s">
        <v>1020</v>
      </c>
      <c r="C242" t="s">
        <v>1021</v>
      </c>
      <c r="D242" t="s">
        <v>1022</v>
      </c>
      <c r="E242" s="1">
        <v>3485.65</v>
      </c>
    </row>
    <row r="243" spans="1:5" x14ac:dyDescent="0.25">
      <c r="A243" s="7">
        <v>42578</v>
      </c>
      <c r="B243" t="s">
        <v>1020</v>
      </c>
      <c r="C243" t="s">
        <v>1023</v>
      </c>
      <c r="D243" t="s">
        <v>1024</v>
      </c>
      <c r="E243" s="1">
        <v>3098.35</v>
      </c>
    </row>
    <row r="244" spans="1:5" x14ac:dyDescent="0.25">
      <c r="A244" s="7">
        <v>42579</v>
      </c>
      <c r="B244" t="s">
        <v>1017</v>
      </c>
      <c r="C244" t="s">
        <v>1025</v>
      </c>
      <c r="D244" t="s">
        <v>1026</v>
      </c>
      <c r="E244" s="1">
        <v>138364</v>
      </c>
    </row>
    <row r="245" spans="1:5" x14ac:dyDescent="0.25">
      <c r="A245" s="7">
        <v>42580</v>
      </c>
      <c r="B245" t="s">
        <v>1017</v>
      </c>
      <c r="C245" t="s">
        <v>1027</v>
      </c>
      <c r="D245" t="s">
        <v>1028</v>
      </c>
      <c r="E245" s="1">
        <v>31281.35</v>
      </c>
    </row>
    <row r="246" spans="1:5" x14ac:dyDescent="0.25">
      <c r="A246" s="7">
        <v>42580</v>
      </c>
      <c r="B246" t="s">
        <v>1017</v>
      </c>
      <c r="C246" t="s">
        <v>1029</v>
      </c>
      <c r="D246" t="s">
        <v>1030</v>
      </c>
      <c r="E246" s="1">
        <v>4320</v>
      </c>
    </row>
    <row r="247" spans="1:5" x14ac:dyDescent="0.25">
      <c r="A247" s="7">
        <v>42580</v>
      </c>
      <c r="B247" t="s">
        <v>1017</v>
      </c>
      <c r="C247" t="s">
        <v>1031</v>
      </c>
      <c r="D247" t="s">
        <v>1032</v>
      </c>
      <c r="E247" s="1">
        <v>5279.05</v>
      </c>
    </row>
    <row r="248" spans="1:5" x14ac:dyDescent="0.25">
      <c r="A248" s="7">
        <v>42580</v>
      </c>
      <c r="B248" t="s">
        <v>1017</v>
      </c>
      <c r="C248" t="s">
        <v>1033</v>
      </c>
      <c r="D248" t="s">
        <v>1034</v>
      </c>
      <c r="E248" s="1">
        <v>2025</v>
      </c>
    </row>
    <row r="249" spans="1:5" x14ac:dyDescent="0.25">
      <c r="A249" s="7">
        <v>42580</v>
      </c>
      <c r="B249" t="s">
        <v>1017</v>
      </c>
      <c r="C249" t="s">
        <v>1035</v>
      </c>
      <c r="D249" t="s">
        <v>1036</v>
      </c>
      <c r="E249" s="1">
        <v>11016</v>
      </c>
    </row>
    <row r="250" spans="1:5" x14ac:dyDescent="0.25">
      <c r="A250" s="7">
        <v>42580</v>
      </c>
      <c r="B250" t="s">
        <v>1017</v>
      </c>
      <c r="C250" t="s">
        <v>1037</v>
      </c>
      <c r="D250" t="s">
        <v>1038</v>
      </c>
      <c r="E250" s="1">
        <v>11664</v>
      </c>
    </row>
    <row r="251" spans="1:5" x14ac:dyDescent="0.25">
      <c r="A251" s="7">
        <v>42582</v>
      </c>
      <c r="B251" t="s">
        <v>1039</v>
      </c>
      <c r="C251" t="s">
        <v>1040</v>
      </c>
      <c r="D251" t="s">
        <v>1041</v>
      </c>
      <c r="E251" s="1">
        <v>1477.45</v>
      </c>
    </row>
    <row r="252" spans="1:5" x14ac:dyDescent="0.25">
      <c r="A252" s="7">
        <v>42584</v>
      </c>
      <c r="B252" t="s">
        <v>1042</v>
      </c>
      <c r="C252" t="s">
        <v>1043</v>
      </c>
      <c r="D252" t="s">
        <v>1044</v>
      </c>
      <c r="E252" s="1">
        <v>12263.05</v>
      </c>
    </row>
    <row r="253" spans="1:5" x14ac:dyDescent="0.25">
      <c r="A253" s="7">
        <v>42584</v>
      </c>
      <c r="B253" t="s">
        <v>133</v>
      </c>
      <c r="C253" t="s">
        <v>1045</v>
      </c>
      <c r="D253" t="s">
        <v>1046</v>
      </c>
      <c r="E253" s="1">
        <v>468</v>
      </c>
    </row>
    <row r="254" spans="1:5" x14ac:dyDescent="0.25">
      <c r="A254" s="7">
        <v>42591</v>
      </c>
      <c r="B254" t="s">
        <v>1047</v>
      </c>
      <c r="C254" t="s">
        <v>1048</v>
      </c>
      <c r="D254" t="s">
        <v>1049</v>
      </c>
      <c r="E254" s="1">
        <v>518.6</v>
      </c>
    </row>
    <row r="255" spans="1:5" x14ac:dyDescent="0.25">
      <c r="A255" s="7">
        <v>42592</v>
      </c>
      <c r="B255" t="s">
        <v>1050</v>
      </c>
      <c r="C255" t="s">
        <v>1051</v>
      </c>
      <c r="D255" t="s">
        <v>1052</v>
      </c>
      <c r="E255" s="1">
        <v>87594.55</v>
      </c>
    </row>
    <row r="256" spans="1:5" x14ac:dyDescent="0.25">
      <c r="A256" s="7">
        <v>42594</v>
      </c>
      <c r="B256" t="s">
        <v>133</v>
      </c>
      <c r="C256" t="s">
        <v>1053</v>
      </c>
      <c r="D256" t="s">
        <v>1054</v>
      </c>
      <c r="E256" s="1">
        <v>20454.849999999999</v>
      </c>
    </row>
    <row r="257" spans="1:5" x14ac:dyDescent="0.25">
      <c r="A257" s="7">
        <v>42597</v>
      </c>
      <c r="B257" t="s">
        <v>133</v>
      </c>
      <c r="C257" t="s">
        <v>1055</v>
      </c>
      <c r="D257" t="s">
        <v>317</v>
      </c>
      <c r="E257" s="1">
        <v>3196.8</v>
      </c>
    </row>
    <row r="258" spans="1:5" x14ac:dyDescent="0.25">
      <c r="A258" s="7">
        <v>42598</v>
      </c>
      <c r="B258" t="s">
        <v>133</v>
      </c>
      <c r="C258" t="s">
        <v>1056</v>
      </c>
      <c r="D258" t="s">
        <v>968</v>
      </c>
      <c r="E258" s="1">
        <v>555.20000000000005</v>
      </c>
    </row>
    <row r="259" spans="1:5" x14ac:dyDescent="0.25">
      <c r="A259" s="7">
        <v>42600</v>
      </c>
      <c r="B259" t="s">
        <v>133</v>
      </c>
      <c r="C259" t="s">
        <v>1057</v>
      </c>
      <c r="D259" t="s">
        <v>1058</v>
      </c>
      <c r="E259" s="1">
        <v>1040</v>
      </c>
    </row>
    <row r="260" spans="1:5" x14ac:dyDescent="0.25">
      <c r="A260" s="7">
        <v>42600</v>
      </c>
      <c r="B260" t="s">
        <v>133</v>
      </c>
      <c r="C260" t="s">
        <v>1059</v>
      </c>
      <c r="D260" t="s">
        <v>1060</v>
      </c>
      <c r="E260" s="1">
        <v>104</v>
      </c>
    </row>
    <row r="261" spans="1:5" x14ac:dyDescent="0.25">
      <c r="A261" s="7">
        <v>42600</v>
      </c>
      <c r="B261" t="s">
        <v>133</v>
      </c>
      <c r="C261" t="s">
        <v>1061</v>
      </c>
      <c r="D261" t="s">
        <v>1058</v>
      </c>
      <c r="E261" s="1">
        <v>104</v>
      </c>
    </row>
    <row r="262" spans="1:5" x14ac:dyDescent="0.25">
      <c r="A262" s="7">
        <v>42600</v>
      </c>
      <c r="B262" t="s">
        <v>133</v>
      </c>
      <c r="C262" t="s">
        <v>1062</v>
      </c>
      <c r="D262" t="s">
        <v>1063</v>
      </c>
      <c r="E262" s="1">
        <v>17333.75</v>
      </c>
    </row>
    <row r="263" spans="1:5" x14ac:dyDescent="0.25">
      <c r="A263" s="7">
        <v>42604</v>
      </c>
      <c r="B263" t="s">
        <v>1064</v>
      </c>
      <c r="C263" t="s">
        <v>1065</v>
      </c>
      <c r="D263" t="s">
        <v>1066</v>
      </c>
      <c r="E263" s="1">
        <v>1782</v>
      </c>
    </row>
    <row r="264" spans="1:5" x14ac:dyDescent="0.25">
      <c r="A264" s="7">
        <v>42604</v>
      </c>
      <c r="B264" t="s">
        <v>133</v>
      </c>
      <c r="C264" t="s">
        <v>1067</v>
      </c>
      <c r="D264" t="s">
        <v>1068</v>
      </c>
      <c r="E264" s="1">
        <v>8947</v>
      </c>
    </row>
    <row r="265" spans="1:5" x14ac:dyDescent="0.25">
      <c r="A265" s="7">
        <v>42606</v>
      </c>
      <c r="B265" t="s">
        <v>133</v>
      </c>
      <c r="C265" t="s">
        <v>1069</v>
      </c>
      <c r="D265" t="s">
        <v>1070</v>
      </c>
      <c r="E265" s="1">
        <v>50000</v>
      </c>
    </row>
    <row r="266" spans="1:5" x14ac:dyDescent="0.25">
      <c r="A266" s="7">
        <v>42608</v>
      </c>
      <c r="B266" t="s">
        <v>177</v>
      </c>
      <c r="C266" t="s">
        <v>1071</v>
      </c>
      <c r="D266" t="s">
        <v>1072</v>
      </c>
      <c r="E266" s="1">
        <v>1613.5</v>
      </c>
    </row>
    <row r="267" spans="1:5" x14ac:dyDescent="0.25">
      <c r="A267" s="7">
        <v>42608</v>
      </c>
      <c r="B267" t="s">
        <v>1047</v>
      </c>
      <c r="C267" t="s">
        <v>1073</v>
      </c>
      <c r="D267" t="s">
        <v>1074</v>
      </c>
      <c r="E267" s="1">
        <v>1241.45</v>
      </c>
    </row>
    <row r="268" spans="1:5" x14ac:dyDescent="0.25">
      <c r="A268" s="7">
        <v>42611</v>
      </c>
      <c r="B268" t="s">
        <v>177</v>
      </c>
      <c r="C268" t="s">
        <v>1075</v>
      </c>
      <c r="D268" t="s">
        <v>1076</v>
      </c>
      <c r="E268" s="1">
        <v>20454.849999999999</v>
      </c>
    </row>
    <row r="269" spans="1:5" x14ac:dyDescent="0.25">
      <c r="A269" s="7">
        <v>42612</v>
      </c>
      <c r="B269" t="s">
        <v>177</v>
      </c>
      <c r="C269" t="s">
        <v>1077</v>
      </c>
      <c r="D269" t="s">
        <v>1078</v>
      </c>
      <c r="E269" s="1">
        <v>15553.65</v>
      </c>
    </row>
    <row r="270" spans="1:5" x14ac:dyDescent="0.25">
      <c r="A270" s="7">
        <v>42612</v>
      </c>
      <c r="B270" t="s">
        <v>177</v>
      </c>
      <c r="C270" t="s">
        <v>1079</v>
      </c>
      <c r="D270" t="s">
        <v>1080</v>
      </c>
      <c r="E270" s="1">
        <v>23445.7</v>
      </c>
    </row>
    <row r="271" spans="1:5" x14ac:dyDescent="0.25">
      <c r="A271" s="7">
        <v>42613</v>
      </c>
      <c r="B271" t="s">
        <v>1042</v>
      </c>
      <c r="C271" t="s">
        <v>1081</v>
      </c>
      <c r="D271" t="s">
        <v>1082</v>
      </c>
      <c r="E271" s="1">
        <v>1162.05</v>
      </c>
    </row>
    <row r="272" spans="1:5" x14ac:dyDescent="0.25">
      <c r="A272" s="7">
        <v>42613</v>
      </c>
      <c r="B272" t="s">
        <v>1042</v>
      </c>
      <c r="C272" t="s">
        <v>1083</v>
      </c>
      <c r="D272" t="s">
        <v>1084</v>
      </c>
      <c r="E272" s="1">
        <v>1664.65</v>
      </c>
    </row>
    <row r="273" spans="1:5" x14ac:dyDescent="0.25">
      <c r="A273" s="7">
        <v>42613</v>
      </c>
      <c r="B273" t="s">
        <v>1042</v>
      </c>
      <c r="C273" t="s">
        <v>469</v>
      </c>
      <c r="D273" t="s">
        <v>1085</v>
      </c>
      <c r="E273" s="1">
        <v>1966.25</v>
      </c>
    </row>
    <row r="274" spans="1:5" x14ac:dyDescent="0.25">
      <c r="A274" s="7">
        <v>42613</v>
      </c>
      <c r="B274" t="s">
        <v>1042</v>
      </c>
      <c r="C274" t="s">
        <v>1086</v>
      </c>
      <c r="D274" t="s">
        <v>1087</v>
      </c>
      <c r="E274" s="1">
        <v>680.65</v>
      </c>
    </row>
    <row r="275" spans="1:5" x14ac:dyDescent="0.25">
      <c r="A275" s="7">
        <v>42613</v>
      </c>
      <c r="B275" t="s">
        <v>177</v>
      </c>
      <c r="C275" t="s">
        <v>1088</v>
      </c>
      <c r="D275" t="s">
        <v>1089</v>
      </c>
      <c r="E275" s="1">
        <v>29380.65</v>
      </c>
    </row>
    <row r="276" spans="1:5" x14ac:dyDescent="0.25">
      <c r="A276" s="7">
        <v>42613</v>
      </c>
      <c r="B276" t="s">
        <v>177</v>
      </c>
      <c r="C276" t="s">
        <v>1090</v>
      </c>
      <c r="D276" t="s">
        <v>1091</v>
      </c>
      <c r="E276" s="1">
        <v>1836</v>
      </c>
    </row>
    <row r="277" spans="1:5" x14ac:dyDescent="0.25">
      <c r="A277" s="7">
        <v>42613</v>
      </c>
      <c r="B277" t="s">
        <v>1047</v>
      </c>
      <c r="C277" t="s">
        <v>1092</v>
      </c>
      <c r="D277" t="s">
        <v>1093</v>
      </c>
      <c r="E277" s="1">
        <v>5757.25</v>
      </c>
    </row>
    <row r="278" spans="1:5" x14ac:dyDescent="0.25">
      <c r="A278" s="7">
        <v>42613</v>
      </c>
      <c r="B278" t="s">
        <v>463</v>
      </c>
      <c r="C278" t="s">
        <v>1094</v>
      </c>
      <c r="D278" t="s">
        <v>1095</v>
      </c>
      <c r="E278" s="1">
        <v>4320</v>
      </c>
    </row>
    <row r="279" spans="1:5" x14ac:dyDescent="0.25">
      <c r="A279" s="7">
        <v>42614</v>
      </c>
      <c r="B279" t="s">
        <v>95</v>
      </c>
      <c r="C279" t="s">
        <v>1096</v>
      </c>
      <c r="D279" t="s">
        <v>1097</v>
      </c>
      <c r="E279" s="1">
        <v>47000</v>
      </c>
    </row>
    <row r="280" spans="1:5" x14ac:dyDescent="0.25">
      <c r="A280" s="7">
        <v>42617</v>
      </c>
      <c r="B280" t="s">
        <v>1098</v>
      </c>
      <c r="C280" t="s">
        <v>1099</v>
      </c>
      <c r="D280" t="s">
        <v>1100</v>
      </c>
      <c r="E280" s="1">
        <v>365.3</v>
      </c>
    </row>
    <row r="281" spans="1:5" x14ac:dyDescent="0.25">
      <c r="A281" s="7">
        <v>42618</v>
      </c>
      <c r="B281" t="s">
        <v>95</v>
      </c>
      <c r="C281" t="s">
        <v>1101</v>
      </c>
      <c r="D281" t="s">
        <v>1102</v>
      </c>
      <c r="E281" s="1">
        <v>10834.25</v>
      </c>
    </row>
    <row r="282" spans="1:5" x14ac:dyDescent="0.25">
      <c r="A282" s="7">
        <v>42619</v>
      </c>
      <c r="B282" t="s">
        <v>95</v>
      </c>
      <c r="C282" t="s">
        <v>1103</v>
      </c>
      <c r="D282" t="s">
        <v>317</v>
      </c>
      <c r="E282" s="1">
        <v>291.60000000000002</v>
      </c>
    </row>
    <row r="283" spans="1:5" x14ac:dyDescent="0.25">
      <c r="A283" s="7">
        <v>42619</v>
      </c>
      <c r="B283" t="s">
        <v>1104</v>
      </c>
      <c r="C283" t="s">
        <v>1105</v>
      </c>
      <c r="D283" t="s">
        <v>1106</v>
      </c>
      <c r="E283" s="1">
        <v>18400</v>
      </c>
    </row>
    <row r="284" spans="1:5" x14ac:dyDescent="0.25">
      <c r="A284" s="7">
        <v>42622</v>
      </c>
      <c r="B284" t="s">
        <v>1104</v>
      </c>
      <c r="C284" t="s">
        <v>1107</v>
      </c>
      <c r="D284" t="s">
        <v>1108</v>
      </c>
      <c r="E284" s="1">
        <v>94444.45</v>
      </c>
    </row>
    <row r="285" spans="1:5" x14ac:dyDescent="0.25">
      <c r="A285" s="7">
        <v>42628</v>
      </c>
      <c r="B285" t="s">
        <v>95</v>
      </c>
      <c r="C285" t="s">
        <v>1109</v>
      </c>
      <c r="D285" t="s">
        <v>1110</v>
      </c>
      <c r="E285" s="1">
        <v>234</v>
      </c>
    </row>
    <row r="286" spans="1:5" x14ac:dyDescent="0.25">
      <c r="A286" s="7">
        <v>42628</v>
      </c>
      <c r="B286" t="s">
        <v>95</v>
      </c>
      <c r="C286" t="s">
        <v>1111</v>
      </c>
      <c r="D286" t="s">
        <v>1112</v>
      </c>
      <c r="E286" s="1">
        <v>150</v>
      </c>
    </row>
    <row r="287" spans="1:5" x14ac:dyDescent="0.25">
      <c r="A287" s="7">
        <v>42629</v>
      </c>
      <c r="B287" t="s">
        <v>95</v>
      </c>
      <c r="C287" t="s">
        <v>1113</v>
      </c>
      <c r="D287" t="s">
        <v>1114</v>
      </c>
      <c r="E287" s="1">
        <v>216</v>
      </c>
    </row>
    <row r="288" spans="1:5" x14ac:dyDescent="0.25">
      <c r="A288" s="7">
        <v>42629</v>
      </c>
      <c r="B288" t="s">
        <v>275</v>
      </c>
      <c r="C288" t="s">
        <v>1115</v>
      </c>
      <c r="D288" t="s">
        <v>1116</v>
      </c>
      <c r="E288" s="1">
        <v>40535.699999999997</v>
      </c>
    </row>
    <row r="289" spans="1:5" x14ac:dyDescent="0.25">
      <c r="A289" s="7">
        <v>42630</v>
      </c>
      <c r="B289" t="s">
        <v>95</v>
      </c>
      <c r="C289" t="s">
        <v>1117</v>
      </c>
      <c r="D289" t="s">
        <v>1118</v>
      </c>
      <c r="E289" s="1">
        <v>53.6</v>
      </c>
    </row>
    <row r="290" spans="1:5" x14ac:dyDescent="0.25">
      <c r="A290" s="7">
        <v>42630</v>
      </c>
      <c r="B290" t="s">
        <v>95</v>
      </c>
      <c r="C290" t="s">
        <v>1119</v>
      </c>
      <c r="D290" t="s">
        <v>1120</v>
      </c>
      <c r="E290" s="1">
        <v>31.7</v>
      </c>
    </row>
    <row r="291" spans="1:5" x14ac:dyDescent="0.25">
      <c r="A291" s="7">
        <v>42630</v>
      </c>
      <c r="B291" t="s">
        <v>95</v>
      </c>
      <c r="C291" t="s">
        <v>1121</v>
      </c>
      <c r="D291" t="s">
        <v>1122</v>
      </c>
      <c r="E291" s="1">
        <v>54.05</v>
      </c>
    </row>
    <row r="292" spans="1:5" x14ac:dyDescent="0.25">
      <c r="A292" s="7">
        <v>42630</v>
      </c>
      <c r="B292" t="s">
        <v>95</v>
      </c>
      <c r="C292" t="s">
        <v>1123</v>
      </c>
      <c r="D292" t="s">
        <v>1124</v>
      </c>
      <c r="E292" s="1">
        <v>13.75</v>
      </c>
    </row>
    <row r="293" spans="1:5" x14ac:dyDescent="0.25">
      <c r="A293" s="7">
        <v>42630</v>
      </c>
      <c r="B293" t="s">
        <v>95</v>
      </c>
      <c r="C293" t="s">
        <v>1125</v>
      </c>
      <c r="D293" t="s">
        <v>1126</v>
      </c>
      <c r="E293" s="1">
        <v>18.850000000000001</v>
      </c>
    </row>
    <row r="294" spans="1:5" x14ac:dyDescent="0.25">
      <c r="A294" s="7">
        <v>42630</v>
      </c>
      <c r="B294" t="s">
        <v>95</v>
      </c>
      <c r="C294" t="s">
        <v>1127</v>
      </c>
      <c r="D294" t="s">
        <v>1128</v>
      </c>
      <c r="E294" s="1">
        <v>19.899999999999999</v>
      </c>
    </row>
    <row r="295" spans="1:5" x14ac:dyDescent="0.25">
      <c r="A295" s="7">
        <v>42630</v>
      </c>
      <c r="B295" t="s">
        <v>95</v>
      </c>
      <c r="C295" t="s">
        <v>1129</v>
      </c>
      <c r="D295" t="s">
        <v>1130</v>
      </c>
      <c r="E295" s="1">
        <v>17.350000000000001</v>
      </c>
    </row>
    <row r="296" spans="1:5" x14ac:dyDescent="0.25">
      <c r="A296" s="7">
        <v>42630</v>
      </c>
      <c r="B296" t="s">
        <v>95</v>
      </c>
      <c r="C296" t="s">
        <v>273</v>
      </c>
      <c r="D296" t="s">
        <v>1131</v>
      </c>
      <c r="E296" s="1">
        <v>19.100000000000001</v>
      </c>
    </row>
    <row r="297" spans="1:5" x14ac:dyDescent="0.25">
      <c r="A297" s="7">
        <v>42630</v>
      </c>
      <c r="B297" t="s">
        <v>95</v>
      </c>
      <c r="C297" t="s">
        <v>1132</v>
      </c>
      <c r="D297" t="s">
        <v>1133</v>
      </c>
      <c r="E297" s="1">
        <v>27.1</v>
      </c>
    </row>
    <row r="298" spans="1:5" x14ac:dyDescent="0.25">
      <c r="A298" s="7">
        <v>42630</v>
      </c>
      <c r="B298" t="s">
        <v>95</v>
      </c>
      <c r="C298" t="s">
        <v>1134</v>
      </c>
      <c r="D298" t="s">
        <v>1135</v>
      </c>
      <c r="E298" s="1">
        <v>28.75</v>
      </c>
    </row>
    <row r="299" spans="1:5" x14ac:dyDescent="0.25">
      <c r="A299" s="7">
        <v>42630</v>
      </c>
      <c r="B299" t="s">
        <v>95</v>
      </c>
      <c r="C299" t="s">
        <v>1136</v>
      </c>
      <c r="D299" t="s">
        <v>1137</v>
      </c>
      <c r="E299" s="1">
        <v>24</v>
      </c>
    </row>
    <row r="300" spans="1:5" x14ac:dyDescent="0.25">
      <c r="A300" s="7">
        <v>42630</v>
      </c>
      <c r="B300" t="s">
        <v>95</v>
      </c>
      <c r="C300" t="s">
        <v>1138</v>
      </c>
      <c r="D300" t="s">
        <v>1139</v>
      </c>
      <c r="E300" s="1">
        <v>728.7</v>
      </c>
    </row>
    <row r="301" spans="1:5" x14ac:dyDescent="0.25">
      <c r="A301" s="7">
        <v>42639</v>
      </c>
      <c r="B301" t="s">
        <v>485</v>
      </c>
      <c r="C301" t="s">
        <v>1140</v>
      </c>
      <c r="D301" t="s">
        <v>1141</v>
      </c>
      <c r="E301" s="1">
        <v>23859.35</v>
      </c>
    </row>
    <row r="302" spans="1:5" x14ac:dyDescent="0.25">
      <c r="A302" s="7">
        <v>42641</v>
      </c>
      <c r="B302" t="s">
        <v>1098</v>
      </c>
      <c r="C302" t="s">
        <v>1142</v>
      </c>
      <c r="D302" t="s">
        <v>1143</v>
      </c>
      <c r="E302" s="1">
        <v>79</v>
      </c>
    </row>
    <row r="303" spans="1:5" x14ac:dyDescent="0.25">
      <c r="A303" s="7">
        <v>42641</v>
      </c>
      <c r="B303" t="s">
        <v>1098</v>
      </c>
      <c r="C303" t="s">
        <v>1144</v>
      </c>
      <c r="D303" t="s">
        <v>1145</v>
      </c>
      <c r="E303" s="1">
        <v>3240</v>
      </c>
    </row>
    <row r="304" spans="1:5" x14ac:dyDescent="0.25">
      <c r="A304" s="7">
        <v>42641</v>
      </c>
      <c r="B304" t="s">
        <v>1098</v>
      </c>
      <c r="C304" t="s">
        <v>1146</v>
      </c>
      <c r="D304" t="s">
        <v>1147</v>
      </c>
      <c r="E304" s="1">
        <v>5184</v>
      </c>
    </row>
    <row r="305" spans="1:5" x14ac:dyDescent="0.25">
      <c r="A305" s="7">
        <v>42642</v>
      </c>
      <c r="B305" t="s">
        <v>1098</v>
      </c>
      <c r="C305" t="s">
        <v>1148</v>
      </c>
      <c r="D305" t="s">
        <v>1149</v>
      </c>
      <c r="E305" s="1">
        <v>24864</v>
      </c>
    </row>
    <row r="306" spans="1:5" x14ac:dyDescent="0.25">
      <c r="A306" s="7">
        <v>42643</v>
      </c>
      <c r="B306" t="s">
        <v>1150</v>
      </c>
      <c r="C306" t="s">
        <v>1151</v>
      </c>
      <c r="D306" t="s">
        <v>1152</v>
      </c>
      <c r="E306" s="1">
        <v>25455</v>
      </c>
    </row>
    <row r="307" spans="1:5" x14ac:dyDescent="0.25">
      <c r="A307" s="7">
        <v>42643</v>
      </c>
      <c r="B307" t="s">
        <v>523</v>
      </c>
      <c r="C307" t="s">
        <v>1153</v>
      </c>
      <c r="D307" t="s">
        <v>1154</v>
      </c>
      <c r="E307" s="1">
        <v>3255.15</v>
      </c>
    </row>
    <row r="308" spans="1:5" x14ac:dyDescent="0.25">
      <c r="A308" s="7">
        <v>42643</v>
      </c>
      <c r="B308" t="s">
        <v>523</v>
      </c>
      <c r="C308" t="s">
        <v>1153</v>
      </c>
      <c r="D308" t="s">
        <v>1155</v>
      </c>
      <c r="E308" s="1">
        <v>1390.9</v>
      </c>
    </row>
    <row r="309" spans="1:5" x14ac:dyDescent="0.25">
      <c r="A309" s="7">
        <v>42643</v>
      </c>
      <c r="B309" t="s">
        <v>1098</v>
      </c>
      <c r="C309" t="s">
        <v>1156</v>
      </c>
      <c r="D309" t="s">
        <v>1157</v>
      </c>
      <c r="E309" s="1">
        <v>750</v>
      </c>
    </row>
    <row r="310" spans="1:5" x14ac:dyDescent="0.25">
      <c r="A310" s="7">
        <v>42643</v>
      </c>
      <c r="B310" t="s">
        <v>1098</v>
      </c>
      <c r="C310" t="s">
        <v>1158</v>
      </c>
      <c r="D310" t="s">
        <v>1159</v>
      </c>
      <c r="E310" s="1">
        <v>477.25</v>
      </c>
    </row>
    <row r="311" spans="1:5" x14ac:dyDescent="0.25">
      <c r="A311" s="7">
        <v>42643</v>
      </c>
      <c r="B311" t="s">
        <v>1098</v>
      </c>
      <c r="C311" t="s">
        <v>1160</v>
      </c>
      <c r="D311" t="s">
        <v>1161</v>
      </c>
      <c r="E311" s="1">
        <v>1314.25</v>
      </c>
    </row>
    <row r="312" spans="1:5" x14ac:dyDescent="0.25">
      <c r="A312" s="7">
        <v>42643</v>
      </c>
      <c r="B312" t="s">
        <v>485</v>
      </c>
      <c r="C312" t="s">
        <v>1162</v>
      </c>
      <c r="D312" t="s">
        <v>1163</v>
      </c>
      <c r="E312" s="1">
        <v>4320</v>
      </c>
    </row>
    <row r="313" spans="1:5" x14ac:dyDescent="0.25">
      <c r="A313" s="7">
        <v>42643</v>
      </c>
      <c r="B313" t="s">
        <v>1164</v>
      </c>
      <c r="C313" t="s">
        <v>1165</v>
      </c>
      <c r="D313" t="s">
        <v>1166</v>
      </c>
      <c r="E313" s="1">
        <v>34182</v>
      </c>
    </row>
    <row r="314" spans="1:5" x14ac:dyDescent="0.25">
      <c r="A314" s="7">
        <v>42644</v>
      </c>
      <c r="B314" t="s">
        <v>1167</v>
      </c>
      <c r="C314" t="s">
        <v>1168</v>
      </c>
      <c r="D314" t="s">
        <v>1169</v>
      </c>
      <c r="E314" s="1">
        <v>985.4</v>
      </c>
    </row>
    <row r="315" spans="1:5" x14ac:dyDescent="0.25">
      <c r="A315" s="7">
        <v>42644</v>
      </c>
      <c r="B315" t="s">
        <v>1167</v>
      </c>
      <c r="C315" t="s">
        <v>1170</v>
      </c>
      <c r="D315" t="s">
        <v>1171</v>
      </c>
      <c r="E315" s="1">
        <v>190</v>
      </c>
    </row>
    <row r="316" spans="1:5" x14ac:dyDescent="0.25">
      <c r="A316" s="7">
        <v>42646</v>
      </c>
      <c r="B316" t="s">
        <v>1167</v>
      </c>
      <c r="C316" t="s">
        <v>1172</v>
      </c>
      <c r="D316" t="s">
        <v>1173</v>
      </c>
      <c r="E316" s="1">
        <v>175</v>
      </c>
    </row>
    <row r="317" spans="1:5" x14ac:dyDescent="0.25">
      <c r="A317" s="7">
        <v>42646</v>
      </c>
      <c r="B317" t="s">
        <v>1167</v>
      </c>
      <c r="C317" t="s">
        <v>1174</v>
      </c>
      <c r="D317" t="s">
        <v>1175</v>
      </c>
      <c r="E317" s="1">
        <v>2970</v>
      </c>
    </row>
    <row r="318" spans="1:5" x14ac:dyDescent="0.25">
      <c r="A318" s="7">
        <v>42646</v>
      </c>
      <c r="B318" t="s">
        <v>1167</v>
      </c>
      <c r="C318" t="s">
        <v>1176</v>
      </c>
      <c r="D318" t="s">
        <v>1177</v>
      </c>
      <c r="E318" s="1">
        <v>13000</v>
      </c>
    </row>
    <row r="319" spans="1:5" x14ac:dyDescent="0.25">
      <c r="A319" s="7">
        <v>42647</v>
      </c>
      <c r="B319" t="s">
        <v>1167</v>
      </c>
      <c r="C319" t="s">
        <v>1178</v>
      </c>
      <c r="D319" t="s">
        <v>1179</v>
      </c>
      <c r="E319" s="1">
        <v>2430</v>
      </c>
    </row>
    <row r="320" spans="1:5" x14ac:dyDescent="0.25">
      <c r="A320" s="7">
        <v>42649</v>
      </c>
      <c r="B320" t="s">
        <v>1167</v>
      </c>
      <c r="C320" t="s">
        <v>1180</v>
      </c>
      <c r="D320" t="s">
        <v>1181</v>
      </c>
      <c r="E320" s="1">
        <v>23852</v>
      </c>
    </row>
    <row r="321" spans="1:5" x14ac:dyDescent="0.25">
      <c r="A321" s="7">
        <v>42649</v>
      </c>
      <c r="B321" t="s">
        <v>1167</v>
      </c>
      <c r="C321" t="s">
        <v>1182</v>
      </c>
      <c r="D321" t="s">
        <v>1183</v>
      </c>
      <c r="E321" s="1">
        <v>4320</v>
      </c>
    </row>
    <row r="322" spans="1:5" x14ac:dyDescent="0.25">
      <c r="A322" s="7">
        <v>42654</v>
      </c>
      <c r="B322" t="s">
        <v>1167</v>
      </c>
      <c r="C322" t="s">
        <v>1184</v>
      </c>
      <c r="D322" t="s">
        <v>1185</v>
      </c>
      <c r="E322" s="1">
        <v>1500</v>
      </c>
    </row>
    <row r="323" spans="1:5" x14ac:dyDescent="0.25">
      <c r="A323" s="7">
        <v>42655</v>
      </c>
      <c r="B323" t="s">
        <v>1167</v>
      </c>
      <c r="C323" t="s">
        <v>1186</v>
      </c>
      <c r="D323" t="s">
        <v>1187</v>
      </c>
      <c r="E323" s="1">
        <v>55873.7</v>
      </c>
    </row>
    <row r="324" spans="1:5" x14ac:dyDescent="0.25">
      <c r="A324" s="7">
        <v>42657</v>
      </c>
      <c r="B324" t="s">
        <v>180</v>
      </c>
      <c r="C324" t="s">
        <v>1188</v>
      </c>
      <c r="D324" t="s">
        <v>644</v>
      </c>
      <c r="E324" s="1">
        <v>82080</v>
      </c>
    </row>
    <row r="325" spans="1:5" x14ac:dyDescent="0.25">
      <c r="A325" s="7">
        <v>42657</v>
      </c>
      <c r="B325" t="s">
        <v>403</v>
      </c>
      <c r="C325" t="s">
        <v>1189</v>
      </c>
      <c r="D325" t="s">
        <v>1190</v>
      </c>
      <c r="E325" s="1">
        <v>195186</v>
      </c>
    </row>
    <row r="326" spans="1:5" x14ac:dyDescent="0.25">
      <c r="A326" s="7">
        <v>42661</v>
      </c>
      <c r="B326" t="s">
        <v>1167</v>
      </c>
      <c r="C326" t="s">
        <v>1191</v>
      </c>
      <c r="D326" t="s">
        <v>1192</v>
      </c>
      <c r="E326" s="1">
        <v>852.9</v>
      </c>
    </row>
    <row r="327" spans="1:5" x14ac:dyDescent="0.25">
      <c r="A327" s="7">
        <v>42661</v>
      </c>
      <c r="B327" t="s">
        <v>494</v>
      </c>
      <c r="C327" t="s">
        <v>1193</v>
      </c>
      <c r="D327" t="s">
        <v>1194</v>
      </c>
      <c r="E327" s="1">
        <v>25400</v>
      </c>
    </row>
    <row r="328" spans="1:5" x14ac:dyDescent="0.25">
      <c r="A328" s="7">
        <v>42662</v>
      </c>
      <c r="B328" t="s">
        <v>1167</v>
      </c>
      <c r="C328" t="s">
        <v>1195</v>
      </c>
      <c r="D328" t="s">
        <v>1196</v>
      </c>
      <c r="E328" s="1">
        <v>17281.650000000001</v>
      </c>
    </row>
    <row r="329" spans="1:5" x14ac:dyDescent="0.25">
      <c r="A329" s="7">
        <v>42662</v>
      </c>
      <c r="B329" t="s">
        <v>1167</v>
      </c>
      <c r="C329" t="s">
        <v>1197</v>
      </c>
      <c r="D329" t="s">
        <v>1198</v>
      </c>
      <c r="E329" s="1">
        <v>24.65</v>
      </c>
    </row>
    <row r="330" spans="1:5" x14ac:dyDescent="0.25">
      <c r="A330" s="7">
        <v>42662</v>
      </c>
      <c r="B330" t="s">
        <v>1167</v>
      </c>
      <c r="C330" t="s">
        <v>1199</v>
      </c>
      <c r="D330" t="s">
        <v>1200</v>
      </c>
      <c r="E330" s="1">
        <v>25.2</v>
      </c>
    </row>
    <row r="331" spans="1:5" x14ac:dyDescent="0.25">
      <c r="A331" s="7">
        <v>42662</v>
      </c>
      <c r="B331" t="s">
        <v>1167</v>
      </c>
      <c r="C331" t="s">
        <v>1201</v>
      </c>
      <c r="D331" t="s">
        <v>1202</v>
      </c>
      <c r="E331" s="1">
        <v>25.05</v>
      </c>
    </row>
    <row r="332" spans="1:5" x14ac:dyDescent="0.25">
      <c r="A332" s="7">
        <v>42662</v>
      </c>
      <c r="B332" t="s">
        <v>1167</v>
      </c>
      <c r="C332" t="s">
        <v>1203</v>
      </c>
      <c r="D332" t="s">
        <v>1204</v>
      </c>
      <c r="E332" s="1">
        <v>22.35</v>
      </c>
    </row>
    <row r="333" spans="1:5" x14ac:dyDescent="0.25">
      <c r="A333" s="7">
        <v>42662</v>
      </c>
      <c r="B333" t="s">
        <v>1167</v>
      </c>
      <c r="C333" t="s">
        <v>1205</v>
      </c>
      <c r="D333" t="s">
        <v>1206</v>
      </c>
      <c r="E333" s="1">
        <v>23.65</v>
      </c>
    </row>
    <row r="334" spans="1:5" x14ac:dyDescent="0.25">
      <c r="A334" s="7">
        <v>42662</v>
      </c>
      <c r="B334" t="s">
        <v>1167</v>
      </c>
      <c r="C334" t="s">
        <v>1207</v>
      </c>
      <c r="D334" t="s">
        <v>1208</v>
      </c>
      <c r="E334" s="1">
        <v>22.95</v>
      </c>
    </row>
    <row r="335" spans="1:5" x14ac:dyDescent="0.25">
      <c r="A335" s="7">
        <v>42662</v>
      </c>
      <c r="B335" t="s">
        <v>1167</v>
      </c>
      <c r="C335" t="s">
        <v>1209</v>
      </c>
      <c r="D335" t="s">
        <v>1210</v>
      </c>
      <c r="E335" s="1">
        <v>31</v>
      </c>
    </row>
    <row r="336" spans="1:5" x14ac:dyDescent="0.25">
      <c r="A336" s="7">
        <v>42662</v>
      </c>
      <c r="B336" t="s">
        <v>1167</v>
      </c>
      <c r="C336" t="s">
        <v>1211</v>
      </c>
      <c r="D336" t="s">
        <v>1212</v>
      </c>
      <c r="E336" s="1">
        <v>19.100000000000001</v>
      </c>
    </row>
    <row r="337" spans="1:5" x14ac:dyDescent="0.25">
      <c r="A337" s="7">
        <v>42662</v>
      </c>
      <c r="B337" t="s">
        <v>1167</v>
      </c>
      <c r="C337" t="s">
        <v>1213</v>
      </c>
      <c r="D337" t="s">
        <v>1214</v>
      </c>
      <c r="E337" s="1">
        <v>19.55</v>
      </c>
    </row>
    <row r="338" spans="1:5" x14ac:dyDescent="0.25">
      <c r="A338" s="7">
        <v>42662</v>
      </c>
      <c r="B338" t="s">
        <v>1167</v>
      </c>
      <c r="C338" t="s">
        <v>1215</v>
      </c>
      <c r="D338" t="s">
        <v>1216</v>
      </c>
      <c r="E338" s="1">
        <v>28.2</v>
      </c>
    </row>
    <row r="339" spans="1:5" x14ac:dyDescent="0.25">
      <c r="A339" s="7">
        <v>42662</v>
      </c>
      <c r="B339" t="s">
        <v>1167</v>
      </c>
      <c r="C339" t="s">
        <v>1217</v>
      </c>
      <c r="D339" t="s">
        <v>1218</v>
      </c>
      <c r="E339" s="1">
        <v>17.899999999999999</v>
      </c>
    </row>
    <row r="340" spans="1:5" x14ac:dyDescent="0.25">
      <c r="A340" s="7">
        <v>42664</v>
      </c>
      <c r="B340" t="s">
        <v>1167</v>
      </c>
      <c r="C340" t="s">
        <v>1219</v>
      </c>
      <c r="D340" t="s">
        <v>1220</v>
      </c>
      <c r="E340" s="1">
        <v>4409.7</v>
      </c>
    </row>
    <row r="341" spans="1:5" x14ac:dyDescent="0.25">
      <c r="A341" s="7">
        <v>42664</v>
      </c>
      <c r="B341" t="s">
        <v>494</v>
      </c>
      <c r="C341" t="s">
        <v>1221</v>
      </c>
      <c r="D341" t="s">
        <v>1222</v>
      </c>
      <c r="E341" s="1">
        <v>1296</v>
      </c>
    </row>
    <row r="342" spans="1:5" x14ac:dyDescent="0.25">
      <c r="A342" s="7">
        <v>42664</v>
      </c>
      <c r="B342" t="s">
        <v>494</v>
      </c>
      <c r="C342" t="s">
        <v>1223</v>
      </c>
      <c r="D342" t="s">
        <v>1224</v>
      </c>
      <c r="E342" s="1">
        <v>11041.4</v>
      </c>
    </row>
    <row r="343" spans="1:5" x14ac:dyDescent="0.25">
      <c r="A343" s="7">
        <v>42667</v>
      </c>
      <c r="B343" t="s">
        <v>494</v>
      </c>
      <c r="C343" t="s">
        <v>1225</v>
      </c>
      <c r="D343" t="s">
        <v>1226</v>
      </c>
      <c r="E343" s="1">
        <v>4000</v>
      </c>
    </row>
    <row r="344" spans="1:5" x14ac:dyDescent="0.25">
      <c r="A344" s="7">
        <v>42668</v>
      </c>
      <c r="B344" t="s">
        <v>494</v>
      </c>
      <c r="C344" t="s">
        <v>1227</v>
      </c>
      <c r="D344" t="s">
        <v>1228</v>
      </c>
      <c r="E344" s="1">
        <v>905.05</v>
      </c>
    </row>
    <row r="345" spans="1:5" x14ac:dyDescent="0.25">
      <c r="A345" s="7">
        <v>42669</v>
      </c>
      <c r="B345" t="s">
        <v>494</v>
      </c>
      <c r="C345" t="s">
        <v>1229</v>
      </c>
      <c r="D345" t="s">
        <v>1230</v>
      </c>
      <c r="E345" s="1">
        <v>93.9</v>
      </c>
    </row>
    <row r="346" spans="1:5" x14ac:dyDescent="0.25">
      <c r="A346" s="7">
        <v>42669</v>
      </c>
      <c r="B346" t="s">
        <v>494</v>
      </c>
      <c r="C346" t="s">
        <v>1231</v>
      </c>
      <c r="D346" t="s">
        <v>1232</v>
      </c>
      <c r="E346" s="1">
        <v>700</v>
      </c>
    </row>
    <row r="347" spans="1:5" x14ac:dyDescent="0.25">
      <c r="A347" s="7">
        <v>42669</v>
      </c>
      <c r="B347" t="s">
        <v>494</v>
      </c>
      <c r="C347" t="s">
        <v>1233</v>
      </c>
      <c r="D347" t="s">
        <v>1234</v>
      </c>
      <c r="E347" s="1">
        <v>29.9</v>
      </c>
    </row>
    <row r="348" spans="1:5" x14ac:dyDescent="0.25">
      <c r="A348" s="7">
        <v>42669</v>
      </c>
      <c r="B348" t="s">
        <v>494</v>
      </c>
      <c r="C348" t="s">
        <v>1235</v>
      </c>
      <c r="D348" t="s">
        <v>1236</v>
      </c>
      <c r="E348" s="1">
        <v>24.45</v>
      </c>
    </row>
    <row r="349" spans="1:5" x14ac:dyDescent="0.25">
      <c r="A349" s="7">
        <v>42669</v>
      </c>
      <c r="B349" t="s">
        <v>494</v>
      </c>
      <c r="C349" t="s">
        <v>1237</v>
      </c>
      <c r="D349" t="s">
        <v>1238</v>
      </c>
      <c r="E349" s="1">
        <v>23.15</v>
      </c>
    </row>
    <row r="350" spans="1:5" x14ac:dyDescent="0.25">
      <c r="A350" s="7">
        <v>42669</v>
      </c>
      <c r="B350" t="s">
        <v>494</v>
      </c>
      <c r="C350" t="s">
        <v>1239</v>
      </c>
      <c r="D350" t="s">
        <v>1240</v>
      </c>
      <c r="E350" s="1">
        <v>23.65</v>
      </c>
    </row>
    <row r="351" spans="1:5" x14ac:dyDescent="0.25">
      <c r="A351" s="7">
        <v>42669</v>
      </c>
      <c r="B351" t="s">
        <v>494</v>
      </c>
      <c r="C351" t="s">
        <v>1241</v>
      </c>
      <c r="D351" t="s">
        <v>1242</v>
      </c>
      <c r="E351" s="1">
        <v>23.65</v>
      </c>
    </row>
    <row r="352" spans="1:5" x14ac:dyDescent="0.25">
      <c r="A352" s="7">
        <v>42669</v>
      </c>
      <c r="B352" t="s">
        <v>494</v>
      </c>
      <c r="C352" t="s">
        <v>1243</v>
      </c>
      <c r="D352" t="s">
        <v>1244</v>
      </c>
      <c r="E352" s="1">
        <v>28.45</v>
      </c>
    </row>
    <row r="353" spans="1:5" x14ac:dyDescent="0.25">
      <c r="A353" s="7">
        <v>42669</v>
      </c>
      <c r="B353" t="s">
        <v>494</v>
      </c>
      <c r="C353" t="s">
        <v>1245</v>
      </c>
      <c r="D353" t="s">
        <v>1246</v>
      </c>
      <c r="E353" s="1">
        <v>35.25</v>
      </c>
    </row>
    <row r="354" spans="1:5" x14ac:dyDescent="0.25">
      <c r="A354" s="7">
        <v>42669</v>
      </c>
      <c r="B354" t="s">
        <v>494</v>
      </c>
      <c r="C354" t="s">
        <v>1247</v>
      </c>
      <c r="D354" t="s">
        <v>1248</v>
      </c>
      <c r="E354" s="1">
        <v>88.1</v>
      </c>
    </row>
    <row r="355" spans="1:5" x14ac:dyDescent="0.25">
      <c r="A355" s="7">
        <v>42669</v>
      </c>
      <c r="B355" t="s">
        <v>494</v>
      </c>
      <c r="C355" t="s">
        <v>1249</v>
      </c>
      <c r="D355" t="s">
        <v>1250</v>
      </c>
      <c r="E355" s="1">
        <v>42.1</v>
      </c>
    </row>
    <row r="356" spans="1:5" x14ac:dyDescent="0.25">
      <c r="A356" s="7">
        <v>42669</v>
      </c>
      <c r="B356" t="s">
        <v>494</v>
      </c>
      <c r="C356" t="s">
        <v>1251</v>
      </c>
      <c r="D356" t="s">
        <v>1252</v>
      </c>
      <c r="E356" s="1">
        <v>45.3</v>
      </c>
    </row>
    <row r="357" spans="1:5" x14ac:dyDescent="0.25">
      <c r="A357" s="7">
        <v>42669</v>
      </c>
      <c r="B357" t="s">
        <v>494</v>
      </c>
      <c r="C357" t="s">
        <v>1253</v>
      </c>
      <c r="D357" t="s">
        <v>1254</v>
      </c>
      <c r="E357" s="1">
        <v>35.700000000000003</v>
      </c>
    </row>
    <row r="358" spans="1:5" x14ac:dyDescent="0.25">
      <c r="A358" s="7">
        <v>42669</v>
      </c>
      <c r="B358" t="s">
        <v>494</v>
      </c>
      <c r="C358" t="s">
        <v>1255</v>
      </c>
      <c r="D358" t="s">
        <v>1256</v>
      </c>
      <c r="E358" s="1">
        <v>52.3</v>
      </c>
    </row>
    <row r="359" spans="1:5" x14ac:dyDescent="0.25">
      <c r="A359" s="7">
        <v>42669</v>
      </c>
      <c r="B359" t="s">
        <v>494</v>
      </c>
      <c r="C359" t="s">
        <v>1257</v>
      </c>
      <c r="D359" t="s">
        <v>1258</v>
      </c>
      <c r="E359" s="1">
        <v>24.9</v>
      </c>
    </row>
    <row r="360" spans="1:5" x14ac:dyDescent="0.25">
      <c r="A360" s="7">
        <v>42669</v>
      </c>
      <c r="B360" t="s">
        <v>494</v>
      </c>
      <c r="C360" t="s">
        <v>1259</v>
      </c>
      <c r="D360" t="s">
        <v>1260</v>
      </c>
      <c r="E360" s="1">
        <v>26.2</v>
      </c>
    </row>
    <row r="361" spans="1:5" x14ac:dyDescent="0.25">
      <c r="A361" s="7">
        <v>42669</v>
      </c>
      <c r="B361" t="s">
        <v>494</v>
      </c>
      <c r="C361" t="s">
        <v>1261</v>
      </c>
      <c r="D361" t="s">
        <v>1262</v>
      </c>
      <c r="E361" s="1">
        <v>25.1</v>
      </c>
    </row>
    <row r="362" spans="1:5" x14ac:dyDescent="0.25">
      <c r="A362" s="7">
        <v>42669</v>
      </c>
      <c r="B362" t="s">
        <v>494</v>
      </c>
      <c r="C362" t="s">
        <v>1263</v>
      </c>
      <c r="D362" t="s">
        <v>1264</v>
      </c>
      <c r="E362" s="1">
        <v>130.05000000000001</v>
      </c>
    </row>
    <row r="363" spans="1:5" x14ac:dyDescent="0.25">
      <c r="A363" s="7">
        <v>42669</v>
      </c>
      <c r="B363" t="s">
        <v>494</v>
      </c>
      <c r="C363" t="s">
        <v>1265</v>
      </c>
      <c r="D363" t="s">
        <v>1266</v>
      </c>
      <c r="E363" s="1">
        <v>25.05</v>
      </c>
    </row>
    <row r="364" spans="1:5" x14ac:dyDescent="0.25">
      <c r="A364" s="7">
        <v>42669</v>
      </c>
      <c r="B364" t="s">
        <v>494</v>
      </c>
      <c r="C364" t="s">
        <v>1267</v>
      </c>
      <c r="D364" t="s">
        <v>1268</v>
      </c>
      <c r="E364" s="1">
        <v>24.65</v>
      </c>
    </row>
    <row r="365" spans="1:5" x14ac:dyDescent="0.25">
      <c r="A365" s="7">
        <v>42669</v>
      </c>
      <c r="B365" t="s">
        <v>494</v>
      </c>
      <c r="C365" t="s">
        <v>1269</v>
      </c>
      <c r="D365" t="s">
        <v>1270</v>
      </c>
      <c r="E365" s="1">
        <v>23.55</v>
      </c>
    </row>
    <row r="366" spans="1:5" x14ac:dyDescent="0.25">
      <c r="A366" s="7">
        <v>42669</v>
      </c>
      <c r="B366" t="s">
        <v>494</v>
      </c>
      <c r="C366" t="s">
        <v>1271</v>
      </c>
      <c r="D366" t="s">
        <v>1272</v>
      </c>
      <c r="E366" s="1">
        <v>332.6</v>
      </c>
    </row>
    <row r="367" spans="1:5" x14ac:dyDescent="0.25">
      <c r="A367" s="7">
        <v>42669</v>
      </c>
      <c r="B367" t="s">
        <v>494</v>
      </c>
      <c r="C367" t="s">
        <v>1273</v>
      </c>
      <c r="D367" t="s">
        <v>1274</v>
      </c>
      <c r="E367" s="1">
        <v>134.05000000000001</v>
      </c>
    </row>
    <row r="368" spans="1:5" x14ac:dyDescent="0.25">
      <c r="A368" s="7">
        <v>42669</v>
      </c>
      <c r="B368" t="s">
        <v>494</v>
      </c>
      <c r="C368" t="s">
        <v>1275</v>
      </c>
      <c r="D368" t="s">
        <v>1276</v>
      </c>
      <c r="E368" s="1">
        <v>33.4</v>
      </c>
    </row>
    <row r="369" spans="1:5" x14ac:dyDescent="0.25">
      <c r="A369" s="7">
        <v>42669</v>
      </c>
      <c r="B369" t="s">
        <v>494</v>
      </c>
      <c r="C369" t="s">
        <v>1277</v>
      </c>
      <c r="D369" t="s">
        <v>1278</v>
      </c>
      <c r="E369" s="1">
        <v>124.5</v>
      </c>
    </row>
    <row r="370" spans="1:5" x14ac:dyDescent="0.25">
      <c r="A370" s="7">
        <v>42669</v>
      </c>
      <c r="B370" t="s">
        <v>494</v>
      </c>
      <c r="C370" t="s">
        <v>1279</v>
      </c>
      <c r="D370" t="s">
        <v>1280</v>
      </c>
      <c r="E370" s="1">
        <v>83.8</v>
      </c>
    </row>
    <row r="371" spans="1:5" x14ac:dyDescent="0.25">
      <c r="A371" s="7">
        <v>42669</v>
      </c>
      <c r="B371" t="s">
        <v>494</v>
      </c>
      <c r="C371" t="s">
        <v>1281</v>
      </c>
      <c r="D371" t="s">
        <v>1282</v>
      </c>
      <c r="E371" s="1">
        <v>24.05</v>
      </c>
    </row>
    <row r="372" spans="1:5" x14ac:dyDescent="0.25">
      <c r="A372" s="7">
        <v>42669</v>
      </c>
      <c r="B372" t="s">
        <v>494</v>
      </c>
      <c r="C372" t="s">
        <v>1283</v>
      </c>
      <c r="D372" t="s">
        <v>1284</v>
      </c>
      <c r="E372" s="1">
        <v>24.25</v>
      </c>
    </row>
    <row r="373" spans="1:5" x14ac:dyDescent="0.25">
      <c r="A373" s="7">
        <v>42669</v>
      </c>
      <c r="B373" t="s">
        <v>494</v>
      </c>
      <c r="C373" t="s">
        <v>1285</v>
      </c>
      <c r="D373" t="s">
        <v>1286</v>
      </c>
      <c r="E373" s="1">
        <v>29.7</v>
      </c>
    </row>
    <row r="374" spans="1:5" x14ac:dyDescent="0.25">
      <c r="A374" s="7">
        <v>42669</v>
      </c>
      <c r="B374" t="s">
        <v>494</v>
      </c>
      <c r="C374" t="s">
        <v>1287</v>
      </c>
      <c r="D374" t="s">
        <v>1288</v>
      </c>
      <c r="E374" s="1">
        <v>66.75</v>
      </c>
    </row>
    <row r="375" spans="1:5" x14ac:dyDescent="0.25">
      <c r="A375" s="7">
        <v>42669</v>
      </c>
      <c r="B375" t="s">
        <v>494</v>
      </c>
      <c r="C375" t="s">
        <v>1289</v>
      </c>
      <c r="D375" t="s">
        <v>1290</v>
      </c>
      <c r="E375" s="1">
        <v>56.8</v>
      </c>
    </row>
    <row r="376" spans="1:5" x14ac:dyDescent="0.25">
      <c r="A376" s="7">
        <v>42669</v>
      </c>
      <c r="B376" t="s">
        <v>494</v>
      </c>
      <c r="C376" t="s">
        <v>1291</v>
      </c>
      <c r="D376" t="s">
        <v>1292</v>
      </c>
      <c r="E376" s="1">
        <v>110.3</v>
      </c>
    </row>
    <row r="377" spans="1:5" x14ac:dyDescent="0.25">
      <c r="A377" s="7">
        <v>42669</v>
      </c>
      <c r="B377" t="s">
        <v>494</v>
      </c>
      <c r="C377" t="s">
        <v>1293</v>
      </c>
      <c r="D377" t="s">
        <v>1294</v>
      </c>
      <c r="E377" s="1">
        <v>25.1</v>
      </c>
    </row>
    <row r="378" spans="1:5" x14ac:dyDescent="0.25">
      <c r="A378" s="7">
        <v>42669</v>
      </c>
      <c r="B378" t="s">
        <v>494</v>
      </c>
      <c r="C378" t="s">
        <v>1295</v>
      </c>
      <c r="D378" t="s">
        <v>1296</v>
      </c>
      <c r="E378" s="1">
        <v>24.05</v>
      </c>
    </row>
    <row r="379" spans="1:5" x14ac:dyDescent="0.25">
      <c r="A379" s="7">
        <v>42669</v>
      </c>
      <c r="B379" t="s">
        <v>494</v>
      </c>
      <c r="C379" t="s">
        <v>1297</v>
      </c>
      <c r="D379" t="s">
        <v>1298</v>
      </c>
      <c r="E379" s="1">
        <v>22.75</v>
      </c>
    </row>
    <row r="380" spans="1:5" x14ac:dyDescent="0.25">
      <c r="A380" s="7">
        <v>42669</v>
      </c>
      <c r="B380" t="s">
        <v>494</v>
      </c>
      <c r="C380" t="s">
        <v>1299</v>
      </c>
      <c r="D380" t="s">
        <v>1300</v>
      </c>
      <c r="E380" s="1">
        <v>27.2</v>
      </c>
    </row>
    <row r="381" spans="1:5" x14ac:dyDescent="0.25">
      <c r="A381" s="7">
        <v>42670</v>
      </c>
      <c r="B381" t="s">
        <v>494</v>
      </c>
      <c r="C381" t="s">
        <v>1301</v>
      </c>
      <c r="D381" t="s">
        <v>1302</v>
      </c>
      <c r="E381" s="1">
        <v>1231.2</v>
      </c>
    </row>
    <row r="382" spans="1:5" x14ac:dyDescent="0.25">
      <c r="A382" s="7">
        <v>42671</v>
      </c>
      <c r="B382" t="s">
        <v>494</v>
      </c>
      <c r="C382" t="s">
        <v>1303</v>
      </c>
      <c r="D382" t="s">
        <v>1304</v>
      </c>
      <c r="E382" s="1">
        <v>648</v>
      </c>
    </row>
    <row r="383" spans="1:5" x14ac:dyDescent="0.25">
      <c r="A383" s="7">
        <v>42674</v>
      </c>
      <c r="B383" t="s">
        <v>494</v>
      </c>
      <c r="C383" t="s">
        <v>1305</v>
      </c>
      <c r="D383" t="s">
        <v>1306</v>
      </c>
      <c r="E383" s="1">
        <v>1620</v>
      </c>
    </row>
    <row r="384" spans="1:5" x14ac:dyDescent="0.25">
      <c r="A384" s="7">
        <v>42678</v>
      </c>
      <c r="B384" t="s">
        <v>142</v>
      </c>
      <c r="C384" t="s">
        <v>1307</v>
      </c>
      <c r="D384" t="s">
        <v>1308</v>
      </c>
      <c r="E384" s="1">
        <v>1080</v>
      </c>
    </row>
    <row r="385" spans="1:5" x14ac:dyDescent="0.25">
      <c r="A385" s="7">
        <v>42682</v>
      </c>
      <c r="B385" t="s">
        <v>142</v>
      </c>
      <c r="C385" t="s">
        <v>1309</v>
      </c>
      <c r="D385" t="s">
        <v>1310</v>
      </c>
      <c r="E385" s="1">
        <v>14445</v>
      </c>
    </row>
    <row r="386" spans="1:5" x14ac:dyDescent="0.25">
      <c r="A386" s="7">
        <v>42683</v>
      </c>
      <c r="B386" t="s">
        <v>142</v>
      </c>
      <c r="C386" t="s">
        <v>1311</v>
      </c>
      <c r="D386" t="s">
        <v>1312</v>
      </c>
      <c r="E386" s="1">
        <v>16200</v>
      </c>
    </row>
    <row r="387" spans="1:5" x14ac:dyDescent="0.25">
      <c r="A387" s="7">
        <v>42686</v>
      </c>
      <c r="B387" t="s">
        <v>199</v>
      </c>
      <c r="C387" t="s">
        <v>1313</v>
      </c>
      <c r="D387" t="s">
        <v>1314</v>
      </c>
      <c r="E387" s="1">
        <v>161.6</v>
      </c>
    </row>
    <row r="388" spans="1:5" x14ac:dyDescent="0.25">
      <c r="A388" s="7">
        <v>42690</v>
      </c>
      <c r="B388" t="s">
        <v>142</v>
      </c>
      <c r="C388" t="s">
        <v>1315</v>
      </c>
      <c r="D388" t="s">
        <v>1316</v>
      </c>
      <c r="E388" s="1">
        <v>380.7</v>
      </c>
    </row>
    <row r="389" spans="1:5" x14ac:dyDescent="0.25">
      <c r="A389" s="7">
        <v>42690</v>
      </c>
      <c r="B389" t="s">
        <v>142</v>
      </c>
      <c r="C389" t="s">
        <v>1317</v>
      </c>
      <c r="D389" t="s">
        <v>1318</v>
      </c>
      <c r="E389" s="1">
        <v>561.6</v>
      </c>
    </row>
    <row r="390" spans="1:5" x14ac:dyDescent="0.25">
      <c r="A390" s="7">
        <v>42690</v>
      </c>
      <c r="B390" t="s">
        <v>142</v>
      </c>
      <c r="C390" t="s">
        <v>1317</v>
      </c>
      <c r="D390" t="s">
        <v>1319</v>
      </c>
      <c r="E390" s="1">
        <v>0.2</v>
      </c>
    </row>
    <row r="391" spans="1:5" x14ac:dyDescent="0.25">
      <c r="A391" s="7">
        <v>42691</v>
      </c>
      <c r="B391" t="s">
        <v>142</v>
      </c>
      <c r="C391" t="s">
        <v>1320</v>
      </c>
      <c r="D391" t="s">
        <v>1321</v>
      </c>
      <c r="E391" s="1">
        <v>30.6</v>
      </c>
    </row>
    <row r="392" spans="1:5" x14ac:dyDescent="0.25">
      <c r="A392" s="7">
        <v>42691</v>
      </c>
      <c r="B392" t="s">
        <v>142</v>
      </c>
      <c r="C392" t="s">
        <v>1322</v>
      </c>
      <c r="D392" t="s">
        <v>1270</v>
      </c>
      <c r="E392" s="1">
        <v>7.85</v>
      </c>
    </row>
    <row r="393" spans="1:5" x14ac:dyDescent="0.25">
      <c r="A393" s="7">
        <v>42691</v>
      </c>
      <c r="B393" t="s">
        <v>142</v>
      </c>
      <c r="C393" t="s">
        <v>1323</v>
      </c>
      <c r="D393" t="s">
        <v>1236</v>
      </c>
      <c r="E393" s="1">
        <v>9.6999999999999993</v>
      </c>
    </row>
    <row r="394" spans="1:5" x14ac:dyDescent="0.25">
      <c r="A394" s="7">
        <v>42691</v>
      </c>
      <c r="B394" t="s">
        <v>199</v>
      </c>
      <c r="C394" t="s">
        <v>1324</v>
      </c>
      <c r="D394" t="s">
        <v>1325</v>
      </c>
      <c r="E394" s="1">
        <v>33.9</v>
      </c>
    </row>
    <row r="395" spans="1:5" x14ac:dyDescent="0.25">
      <c r="A395" s="7">
        <v>42695</v>
      </c>
      <c r="B395" t="s">
        <v>199</v>
      </c>
      <c r="C395" t="s">
        <v>1326</v>
      </c>
      <c r="D395" t="s">
        <v>1327</v>
      </c>
      <c r="E395" s="1">
        <v>48390.45</v>
      </c>
    </row>
    <row r="396" spans="1:5" x14ac:dyDescent="0.25">
      <c r="A396" s="7">
        <v>42695</v>
      </c>
      <c r="B396" t="s">
        <v>199</v>
      </c>
      <c r="C396" t="s">
        <v>1328</v>
      </c>
      <c r="D396" t="s">
        <v>1049</v>
      </c>
      <c r="E396" s="1">
        <v>1243.95</v>
      </c>
    </row>
    <row r="397" spans="1:5" x14ac:dyDescent="0.25">
      <c r="A397" s="7">
        <v>42696</v>
      </c>
      <c r="B397" t="s">
        <v>199</v>
      </c>
      <c r="C397" t="s">
        <v>1329</v>
      </c>
      <c r="D397" t="s">
        <v>1330</v>
      </c>
      <c r="E397" s="1">
        <v>432</v>
      </c>
    </row>
    <row r="398" spans="1:5" x14ac:dyDescent="0.25">
      <c r="A398" s="7">
        <v>42698</v>
      </c>
      <c r="B398" t="s">
        <v>199</v>
      </c>
      <c r="C398" t="s">
        <v>1331</v>
      </c>
      <c r="D398" t="s">
        <v>1332</v>
      </c>
      <c r="E398" s="1">
        <v>2480</v>
      </c>
    </row>
    <row r="399" spans="1:5" x14ac:dyDescent="0.25">
      <c r="A399" s="7">
        <v>42702</v>
      </c>
      <c r="B399" t="s">
        <v>199</v>
      </c>
      <c r="C399" t="s">
        <v>1333</v>
      </c>
      <c r="D399" t="s">
        <v>1334</v>
      </c>
      <c r="E399" s="1">
        <v>940</v>
      </c>
    </row>
    <row r="400" spans="1:5" x14ac:dyDescent="0.25">
      <c r="A400" s="7">
        <v>42702</v>
      </c>
      <c r="B400" t="s">
        <v>199</v>
      </c>
      <c r="C400" t="s">
        <v>276</v>
      </c>
      <c r="D400" t="s">
        <v>1335</v>
      </c>
      <c r="E400" s="1">
        <v>430</v>
      </c>
    </row>
    <row r="401" spans="1:5" x14ac:dyDescent="0.25">
      <c r="A401" s="7">
        <v>42702</v>
      </c>
      <c r="B401" t="s">
        <v>199</v>
      </c>
      <c r="C401" t="s">
        <v>1336</v>
      </c>
      <c r="D401" t="s">
        <v>1337</v>
      </c>
      <c r="E401" s="1">
        <v>24</v>
      </c>
    </row>
    <row r="402" spans="1:5" x14ac:dyDescent="0.25">
      <c r="A402" s="7">
        <v>42702</v>
      </c>
      <c r="B402" t="s">
        <v>199</v>
      </c>
      <c r="C402" t="s">
        <v>1338</v>
      </c>
      <c r="D402" t="s">
        <v>1339</v>
      </c>
      <c r="E402" s="1">
        <v>22.7</v>
      </c>
    </row>
    <row r="403" spans="1:5" x14ac:dyDescent="0.25">
      <c r="A403" s="7">
        <v>42703</v>
      </c>
      <c r="B403" t="s">
        <v>199</v>
      </c>
      <c r="C403" t="s">
        <v>1340</v>
      </c>
      <c r="D403" t="s">
        <v>1341</v>
      </c>
      <c r="E403" s="1">
        <v>13000</v>
      </c>
    </row>
    <row r="404" spans="1:5" x14ac:dyDescent="0.25">
      <c r="A404" s="7">
        <v>42704</v>
      </c>
      <c r="B404" t="s">
        <v>142</v>
      </c>
      <c r="C404" t="s">
        <v>1342</v>
      </c>
      <c r="D404" t="s">
        <v>1343</v>
      </c>
      <c r="E404" s="1">
        <v>3864</v>
      </c>
    </row>
    <row r="405" spans="1:5" x14ac:dyDescent="0.25">
      <c r="A405" s="7">
        <v>42704</v>
      </c>
      <c r="B405" t="s">
        <v>199</v>
      </c>
      <c r="C405" t="s">
        <v>1344</v>
      </c>
      <c r="D405" t="s">
        <v>1316</v>
      </c>
      <c r="E405" s="1">
        <v>260.3</v>
      </c>
    </row>
    <row r="406" spans="1:5" x14ac:dyDescent="0.25">
      <c r="A406" s="7">
        <v>42704</v>
      </c>
      <c r="B406" t="s">
        <v>199</v>
      </c>
      <c r="C406" t="s">
        <v>1345</v>
      </c>
      <c r="D406" t="s">
        <v>1346</v>
      </c>
      <c r="E406" s="1">
        <v>6908.6</v>
      </c>
    </row>
    <row r="407" spans="1:5" x14ac:dyDescent="0.25">
      <c r="A407" s="7">
        <v>42712</v>
      </c>
      <c r="B407" t="s">
        <v>574</v>
      </c>
      <c r="C407" t="s">
        <v>575</v>
      </c>
      <c r="D407" t="s">
        <v>576</v>
      </c>
      <c r="E407" s="1">
        <v>9274.5</v>
      </c>
    </row>
    <row r="408" spans="1:5" x14ac:dyDescent="0.25">
      <c r="A408" s="7">
        <v>42713</v>
      </c>
      <c r="B408" t="s">
        <v>449</v>
      </c>
      <c r="C408" t="s">
        <v>1347</v>
      </c>
      <c r="D408" t="s">
        <v>1348</v>
      </c>
      <c r="E408" s="1">
        <v>9093.7000000000007</v>
      </c>
    </row>
    <row r="409" spans="1:5" x14ac:dyDescent="0.25">
      <c r="A409" s="7">
        <v>42716</v>
      </c>
      <c r="B409" t="s">
        <v>449</v>
      </c>
      <c r="C409" t="s">
        <v>1349</v>
      </c>
      <c r="D409" t="s">
        <v>1350</v>
      </c>
      <c r="E409" s="1">
        <v>2247.65</v>
      </c>
    </row>
    <row r="410" spans="1:5" x14ac:dyDescent="0.25">
      <c r="A410" s="7">
        <v>42718</v>
      </c>
      <c r="B410" t="s">
        <v>449</v>
      </c>
      <c r="C410" t="s">
        <v>1351</v>
      </c>
      <c r="D410" t="s">
        <v>1352</v>
      </c>
      <c r="E410" s="1">
        <v>1211.2</v>
      </c>
    </row>
    <row r="412" spans="1:5" x14ac:dyDescent="0.25">
      <c r="E412" s="3">
        <f>SUM(E7:E410)</f>
        <v>10428023.199999997</v>
      </c>
    </row>
  </sheetData>
  <sortState xmlns:xlrd2="http://schemas.microsoft.com/office/spreadsheetml/2017/richdata2" ref="A7:F410">
    <sortCondition ref="A7:A41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Feuil1 (2)</vt:lpstr>
      <vt:lpstr>Coût détaillé</vt:lpstr>
      <vt:lpstr>Dépenses par genres</vt:lpstr>
      <vt:lpstr>Dépenses all</vt:lpstr>
      <vt:lpstr>Recettes all</vt:lpstr>
      <vt:lpstr>2011-2013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Feuil1</vt:lpstr>
    </vt:vector>
  </TitlesOfParts>
  <Company>SIACG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JOSS Thalia</dc:creator>
  <cp:lastModifiedBy>AUBERT Pierre-Alain</cp:lastModifiedBy>
  <cp:lastPrinted>2023-05-08T08:39:17Z</cp:lastPrinted>
  <dcterms:created xsi:type="dcterms:W3CDTF">2023-04-03T08:09:57Z</dcterms:created>
  <dcterms:modified xsi:type="dcterms:W3CDTF">2024-09-12T07:00:20Z</dcterms:modified>
</cp:coreProperties>
</file>